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2330" tabRatio="1000" activeTab="10"/>
  </bookViews>
  <sheets>
    <sheet name="Members" sheetId="1" r:id="rId1"/>
    <sheet name="Technical_Committee_Structure" sheetId="2" r:id="rId2"/>
    <sheet name="STAFF" sheetId="3" r:id="rId3"/>
    <sheet name="Development of Standards" sheetId="4" r:id="rId4"/>
    <sheet name="Work Programme" sheetId="5" r:id="rId5"/>
    <sheet name="Portfolio_&amp; Work_Programme" sheetId="6" r:id="rId6"/>
    <sheet name="Portfolio_&amp;_DIS_FDIS" sheetId="7" r:id="rId7"/>
    <sheet name="NP&amp;WP_ICS_Analysis" sheetId="8" state="hidden" r:id="rId8"/>
    <sheet name="Yearly production" sheetId="9" r:id="rId9"/>
    <sheet name="Meetings" sheetId="10" r:id="rId10"/>
    <sheet name="Technical_Secretariats" sheetId="11" r:id="rId11"/>
    <sheet name="ISO_MB_Contribution" sheetId="12" r:id="rId12"/>
  </sheets>
  <definedNames>
    <definedName name="_xlnm._FilterDatabase" localSheetId="11" hidden="1">'ISO_MB_Contribution'!$A$4:$N$66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<sst xmlns="http://schemas.openxmlformats.org/spreadsheetml/2006/main" count="735" uniqueCount="233">
  <si>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</si>
  <si>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</si>
  <si>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</si>
  <si>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</si>
  <si>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</si>
  <si>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</si>
  <si>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</si>
  <si>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</si>
  <si>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</si>
  <si>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</si>
  <si>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</si>
  <si>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</si>
  <si>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</si>
  <si>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</si>
  <si>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</si>
  <si>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</si>
  <si>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</si>
  <si>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</si>
  <si>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</si>
  <si>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</si>
  <si>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</si>
  <si>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</si>
  <si>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</si>
  <si>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</si>
  <si>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</si>
  <si>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</si>
  <si>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</si>
  <si>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</si>
  <si>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</si>
  <si>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</si>
  <si>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</si>
  <si>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</si>
  <si>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</si>
  <si>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</si>
  <si>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</si>
  <si>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</si>
  <si>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</si>
  <si>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</si>
  <si>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</si>
  <si>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</si>
  <si>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</si>
  <si>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</si>
  <si>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</si>
  <si>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</si>
  <si>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</si>
  <si>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</si>
  <si>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</si>
  <si>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</si>
  <si>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</si>
  <si>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</si>
  <si>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</si>
  <si>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</si>
  <si>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</si>
  <si>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</si>
  <si>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</si>
  <si>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</si>
  <si>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</si>
  <si>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</si>
  <si>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</si>
  <si>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</si>
  <si>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</si>
  <si>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</si>
  <si>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</si>
  <si>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</si>
  <si>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</si>
  <si>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</si>
  <si>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</si>
  <si>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</si>
  <si>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</si>
  <si>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</si>
  <si>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</si>
  <si>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</si>
  <si>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</si>
  <si>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</si>
  <si>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</si>
  <si>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</si>
  <si>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</si>
  <si>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</si>
  <si>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</si>
  <si>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</si>
  <si>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</si>
  <si>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</si>
  <si>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</si>
  <si>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</si>
  <si>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</si>
  <si>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</si>
  <si>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</si>
  <si>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International Standards (%)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</si>
  <si>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</si>
  <si>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</si>
  <si>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</si>
  <si>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</si>
  <si>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</si>
  <si>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</si>
  <si>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</si>
  <si>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</si>
  <si>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</si>
  <si>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</si>
  <si>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</si>
  <si>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</si>
  <si>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</si>
  <si>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</si>
  <si>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</si>
  <si>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Total at 31 December: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</si>
  <si>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</si>
  <si>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</si>
  <si>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</si>
  <si>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</si>
  <si>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</si>
  <si>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</si>
  <si>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</si>
  <si>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</si>
  <si>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</si>
  <si>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</si>
  <si>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</si>
  <si>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</si>
  <si>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</si>
  <si>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</si>
  <si>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</si>
  <si>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</si>
  <si>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</si>
  <si>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</si>
  <si>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</si>
  <si>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</si>
  <si>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</si>
  <si>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</si>
  <si>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</si>
  <si>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</si>
  <si>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</si>
  <si>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</si>
  <si>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</si>
  <si>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</si>
  <si>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</si>
  <si>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</si>
  <si>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</si>
  <si>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</si>
  <si>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</si>
  <si>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</si>
  <si>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</si>
  <si>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</si>
  <si>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</si>
  <si>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</si>
  <si>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</si>
  <si>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Romania</t>
  </si>
  <si>
    <t>ASRO</t>
  </si>
  <si>
    <t>SPRING SG</t>
  </si>
  <si>
    <t>TISI</t>
  </si>
  <si>
    <t>Members</t>
  </si>
  <si>
    <r>
      <rPr>
        <b/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>echnical bodies</t>
    </r>
    <r>
      <rPr>
        <sz val="12"/>
        <color indexed="8"/>
        <rFont val="Arial"/>
        <family val="2"/>
      </rPr>
      <t>, comprising</t>
    </r>
  </si>
  <si>
    <t>Working groups and</t>
  </si>
  <si>
    <t>Ad hoc study groups</t>
  </si>
  <si>
    <t xml:space="preserve">Staff </t>
  </si>
  <si>
    <t>Central Secretariat in Geneva</t>
  </si>
  <si>
    <r>
      <t>138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full-time staff from</t>
    </r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</si>
  <si>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</si>
  <si>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2013.</t>
    </r>
  </si>
  <si>
    <t>New projects (work items) registered</t>
  </si>
  <si>
    <t>New registered in 2013</t>
  </si>
  <si>
    <t>Total active work items</t>
  </si>
  <si>
    <r>
      <t xml:space="preserve">SECTORS 
</t>
    </r>
    <r>
      <rPr>
        <i/>
        <sz val="10"/>
        <color indexed="62"/>
        <rFont val="Arial"/>
        <family val="2"/>
      </rPr>
      <t>(as based on the International  Classification for Standards [ICS])</t>
    </r>
  </si>
  <si>
    <t>New</t>
  </si>
  <si>
    <t>(%)</t>
  </si>
  <si>
    <t>Total International Standards</t>
  </si>
  <si>
    <t>Portfolio of ISO standards and Draft International Standards</t>
  </si>
  <si>
    <t>by technical sector at the end of 2013</t>
  </si>
  <si>
    <t>International Standards</t>
  </si>
  <si>
    <t>Draft International Standards/Final Draft International Standards</t>
  </si>
  <si>
    <t>Number of ISO deliverables</t>
  </si>
  <si>
    <t>Meetings</t>
  </si>
  <si>
    <r>
      <t>19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technical meetings were in progress, on average, each working day of the year somewhere in the world.</t>
    </r>
  </si>
  <si>
    <t>Liaisons</t>
  </si>
  <si>
    <r>
      <rPr>
        <b/>
        <sz val="12"/>
        <color indexed="62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</si>
  <si>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</si>
  <si>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</si>
  <si>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</si>
  <si>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</si>
  <si>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</si>
  <si>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International Standards and standards-type documents published in 2013</t>
  </si>
  <si>
    <t>Development of International Standards by ICS sectors</t>
  </si>
  <si>
    <t>SECTORS (as based on the International Classification for Standards [ICS])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</si>
  <si>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</si>
  <si>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</si>
  <si>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</si>
  <si>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</si>
  <si>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</si>
  <si>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</si>
  <si>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</si>
  <si>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</si>
  <si>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</si>
  <si>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</si>
  <si>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</si>
  <si>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</si>
  <si>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</si>
  <si>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t>Contribution of ISO member bodies to the standards process</t>
  </si>
  <si>
    <t xml:space="preserve">Number of secretariats </t>
  </si>
  <si>
    <t>ISO member</t>
  </si>
  <si>
    <t>Breakdown by ICS sectors</t>
  </si>
  <si>
    <r>
      <t>(2014-12-31</t>
    </r>
    <r>
      <rPr>
        <sz val="12"/>
        <color indexed="63"/>
        <rFont val="Times New Roman"/>
        <family val="1"/>
      </rPr>
      <t>)</t>
    </r>
  </si>
  <si>
    <t>Work items 2014</t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</si>
  <si>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786</t>
    </r>
  </si>
  <si>
    <t>In 2014</t>
  </si>
  <si>
    <t>Work in progress in 2014</t>
  </si>
  <si>
    <t>(Status at 2014-12-31)</t>
  </si>
  <si>
    <t>New registered in 2014</t>
  </si>
  <si>
    <t>Data for yearly  production: number of ISO deliverables and total number of pages (2010-2014)</t>
  </si>
  <si>
    <r>
      <t>1995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technical meetings were held in</t>
    </r>
  </si>
  <si>
    <r>
      <t>46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countries, comprising</t>
    </r>
  </si>
  <si>
    <r>
      <t>185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technical committees,</t>
    </r>
  </si>
  <si>
    <r>
      <t>388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subcommittees,</t>
    </r>
  </si>
  <si>
    <r>
      <t>1422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working groups or ad hoc groups.</t>
    </r>
  </si>
  <si>
    <t>Count of Committee Id</t>
  </si>
  <si>
    <t>Role</t>
  </si>
  <si>
    <t>Convenorships</t>
  </si>
  <si>
    <t>CYS</t>
  </si>
  <si>
    <t>ESMA</t>
  </si>
  <si>
    <t>EVS</t>
  </si>
  <si>
    <t>IBNORCA</t>
  </si>
  <si>
    <t>INDECOPI</t>
  </si>
  <si>
    <t>ISC</t>
  </si>
  <si>
    <t>ISO</t>
  </si>
  <si>
    <t>TTBS</t>
  </si>
  <si>
    <t>UNBS</t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</si>
  <si>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765</t>
    </r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</si>
  <si>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</si>
  <si>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</si>
  <si>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</si>
  <si>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</si>
  <si>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</si>
  <si>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>Peru</t>
  </si>
  <si>
    <t xml:space="preserve">Trinidad and Tobago </t>
  </si>
  <si>
    <t>Uganda</t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</si>
  <si>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member bodies provide administrative and</t>
    </r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</si>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</sst>
</file>

<file path=xl/styles.xml><?xml version="1.0" encoding="utf-8"?>
<styleSheet xmlns="http://schemas.openxmlformats.org/spreadsheetml/2006/main">
  <numFmts count="18">
    <numFmt numFmtId="5" formatCode="&quot;CHF&quot;#,##0;&quot;CHF&quot;\-#,##0"/>
    <numFmt numFmtId="6" formatCode="&quot;CHF&quot;#,##0;[Red]&quot;CHF&quot;\-#,##0"/>
    <numFmt numFmtId="7" formatCode="&quot;CHF&quot;#,##0.00;&quot;CHF&quot;\-#,##0.00"/>
    <numFmt numFmtId="8" formatCode="&quot;CHF&quot;#,##0.00;[Red]&quot;CHF&quot;\-#,##0.00"/>
    <numFmt numFmtId="42" formatCode="_ &quot;CHF&quot;* #,##0_ ;_ &quot;CHF&quot;* \-#,##0_ ;_ &quot;CHF&quot;* &quot;-&quot;_ ;_ @_ "/>
    <numFmt numFmtId="41" formatCode="_ * #,##0_ ;_ * \-#,##0_ ;_ * &quot;-&quot;_ ;_ @_ "/>
    <numFmt numFmtId="44" formatCode="_ &quot;CHF&quot;* #,##0.00_ ;_ &quot;CHF&quot;* \-#,##0.00_ ;_ &quot;CHF&quot;* &quot;-&quot;??_ ;_ @_ "/>
    <numFmt numFmtId="43" formatCode="_ * #,##0.00_ ;_ * \-#,##0.00_ ;_ * &quot;-&quot;??_ ;_ @_ "/>
    <numFmt numFmtId="164" formatCode="0.0%"/>
    <numFmt numFmtId="165" formatCode="dd\-mmm\-yy"/>
    <numFmt numFmtId="166" formatCode="0.0000"/>
    <numFmt numFmtId="167" formatCode="0.00000;[Red]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sz val="12"/>
      <color indexed="63"/>
      <name val="Times New Roman"/>
      <family val="1"/>
    </font>
    <font>
      <sz val="12"/>
      <name val="Arial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1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62"/>
      <name val="Arial"/>
      <family val="2"/>
    </font>
    <font>
      <sz val="11"/>
      <color indexed="8"/>
      <name val="Arial"/>
      <family val="2"/>
    </font>
    <font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i/>
      <sz val="12"/>
      <color indexed="62"/>
      <name val="Arial"/>
      <family val="2"/>
    </font>
    <font>
      <i/>
      <sz val="11"/>
      <color indexed="8"/>
      <name val="Arial"/>
      <family val="2"/>
    </font>
    <font>
      <sz val="14"/>
      <color indexed="62"/>
      <name val="Arial"/>
      <family val="2"/>
    </font>
    <font>
      <i/>
      <sz val="12"/>
      <color indexed="60"/>
      <name val="Arial"/>
      <family val="2"/>
    </font>
    <font>
      <b/>
      <sz val="14"/>
      <color indexed="18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62"/>
      <name val="Cambria"/>
      <family val="1"/>
    </font>
    <font>
      <i/>
      <sz val="12"/>
      <color indexed="62"/>
      <name val="Cambria"/>
      <family val="1"/>
    </font>
    <font>
      <b/>
      <sz val="14"/>
      <color indexed="18"/>
      <name val="Calibri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4"/>
      <color indexed="62"/>
      <name val="Cambria"/>
      <family val="1"/>
    </font>
    <font>
      <sz val="12"/>
      <color indexed="63"/>
      <name val="Calibri"/>
      <family val="2"/>
    </font>
    <font>
      <sz val="11"/>
      <color indexed="63"/>
      <name val="Arial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4F81BD"/>
      <name val="Arial"/>
      <family val="2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sz val="14"/>
      <color theme="4" tint="-0.24997000396251678"/>
      <name val="Arial"/>
      <family val="2"/>
    </font>
    <font>
      <i/>
      <sz val="12"/>
      <color theme="9" tint="-0.4999699890613556"/>
      <name val="Arial"/>
      <family val="2"/>
    </font>
    <font>
      <b/>
      <sz val="14"/>
      <color theme="3" tint="-0.24997000396251678"/>
      <name val="Cambr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1"/>
      <color rgb="FF000000"/>
      <name val="Arial"/>
      <family val="2"/>
    </font>
    <font>
      <b/>
      <sz val="10"/>
      <color theme="3" tint="-0.24997000396251678"/>
      <name val="Arial"/>
      <family val="2"/>
    </font>
    <font>
      <sz val="12"/>
      <color rgb="FF4F81BD"/>
      <name val="Cambria"/>
      <family val="1"/>
    </font>
    <font>
      <sz val="11"/>
      <color rgb="FF000000"/>
      <name val="Arial"/>
      <family val="2"/>
    </font>
    <font>
      <i/>
      <sz val="12"/>
      <color rgb="FF4F81BD"/>
      <name val="Cambria"/>
      <family val="1"/>
    </font>
    <font>
      <b/>
      <sz val="14"/>
      <color theme="3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1"/>
      <color theme="0"/>
      <name val="Arial"/>
      <family val="2"/>
    </font>
    <font>
      <b/>
      <sz val="14"/>
      <color rgb="FF365F91"/>
      <name val="Cambria"/>
      <family val="1"/>
    </font>
    <font>
      <sz val="12"/>
      <color rgb="FF4C565C"/>
      <name val="Calibri"/>
      <family val="2"/>
    </font>
    <font>
      <sz val="11"/>
      <color rgb="FF404040"/>
      <name val="Arial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89" fillId="0" borderId="10" xfId="0" applyFont="1" applyBorder="1" applyAlignment="1">
      <alignment horizontal="left" vertical="center" indent="1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90" fillId="0" borderId="12" xfId="0" applyFont="1" applyBorder="1" applyAlignment="1">
      <alignment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15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33" borderId="16" xfId="0" applyFont="1" applyFill="1" applyBorder="1" applyAlignment="1">
      <alignment vertical="center" wrapText="1"/>
    </xf>
    <xf numFmtId="0" fontId="94" fillId="33" borderId="17" xfId="0" applyFont="1" applyFill="1" applyBorder="1" applyAlignment="1">
      <alignment horizontal="left" vertical="center" wrapText="1" indent="2"/>
    </xf>
    <xf numFmtId="0" fontId="94" fillId="33" borderId="17" xfId="0" applyFont="1" applyFill="1" applyBorder="1" applyAlignment="1">
      <alignment vertical="center" wrapText="1"/>
    </xf>
    <xf numFmtId="0" fontId="95" fillId="0" borderId="18" xfId="0" applyFont="1" applyBorder="1" applyAlignment="1">
      <alignment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33" borderId="18" xfId="0" applyFont="1" applyFill="1" applyBorder="1" applyAlignment="1">
      <alignment vertical="center" wrapText="1"/>
    </xf>
    <xf numFmtId="0" fontId="96" fillId="33" borderId="19" xfId="0" applyFont="1" applyFill="1" applyBorder="1" applyAlignment="1">
      <alignment horizontal="left" vertical="center" wrapText="1" indent="3"/>
    </xf>
    <xf numFmtId="0" fontId="96" fillId="33" borderId="19" xfId="0" applyFont="1" applyFill="1" applyBorder="1" applyAlignment="1">
      <alignment horizontal="center" vertical="center" wrapText="1"/>
    </xf>
    <xf numFmtId="0" fontId="95" fillId="34" borderId="19" xfId="0" applyFont="1" applyFill="1" applyBorder="1" applyAlignment="1">
      <alignment horizontal="center" vertical="center" wrapText="1"/>
    </xf>
    <xf numFmtId="0" fontId="91" fillId="34" borderId="0" xfId="0" applyFont="1" applyFill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7" fillId="34" borderId="12" xfId="0" applyFont="1" applyFill="1" applyBorder="1" applyAlignment="1">
      <alignment horizontal="center" vertical="center"/>
    </xf>
    <xf numFmtId="0" fontId="97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4" fillId="33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2" fillId="0" borderId="21" xfId="0" applyFont="1" applyBorder="1" applyAlignment="1">
      <alignment vertical="center"/>
    </xf>
    <xf numFmtId="0" fontId="102" fillId="0" borderId="21" xfId="0" applyFont="1" applyBorder="1" applyAlignment="1">
      <alignment/>
    </xf>
    <xf numFmtId="0" fontId="100" fillId="0" borderId="21" xfId="0" applyFont="1" applyBorder="1" applyAlignment="1">
      <alignment horizontal="left" vertical="center" indent="2"/>
    </xf>
    <xf numFmtId="0" fontId="110" fillId="0" borderId="21" xfId="0" applyFont="1" applyBorder="1" applyAlignment="1">
      <alignment/>
    </xf>
    <xf numFmtId="0" fontId="100" fillId="0" borderId="21" xfId="0" applyFont="1" applyBorder="1" applyAlignment="1">
      <alignment horizontal="left" indent="2"/>
    </xf>
    <xf numFmtId="0" fontId="101" fillId="0" borderId="0" xfId="0" applyFont="1" applyBorder="1" applyAlignment="1">
      <alignment/>
    </xf>
    <xf numFmtId="0" fontId="111" fillId="0" borderId="0" xfId="0" applyFont="1" applyAlignment="1">
      <alignment vertical="center"/>
    </xf>
    <xf numFmtId="0" fontId="9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 vertical="center" wrapText="1"/>
    </xf>
    <xf numFmtId="0" fontId="103" fillId="0" borderId="0" xfId="0" applyFont="1" applyAlignment="1">
      <alignment vertical="center" wrapTex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106" fillId="0" borderId="0" xfId="0" applyFont="1" applyAlignment="1">
      <alignment wrapText="1"/>
    </xf>
    <xf numFmtId="0" fontId="101" fillId="0" borderId="0" xfId="0" applyFont="1" applyAlignment="1">
      <alignment wrapTex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 wrapText="1"/>
    </xf>
    <xf numFmtId="164" fontId="101" fillId="0" borderId="0" xfId="0" applyNumberFormat="1" applyFont="1" applyBorder="1" applyAlignment="1">
      <alignment horizontal="center"/>
    </xf>
    <xf numFmtId="166" fontId="101" fillId="0" borderId="0" xfId="0" applyNumberFormat="1" applyFont="1" applyBorder="1" applyAlignment="1">
      <alignment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vertical="center"/>
    </xf>
    <xf numFmtId="0" fontId="117" fillId="0" borderId="21" xfId="0" applyFont="1" applyBorder="1" applyAlignment="1">
      <alignment horizontal="center" vertical="center"/>
    </xf>
    <xf numFmtId="0" fontId="117" fillId="0" borderId="21" xfId="0" applyFont="1" applyBorder="1" applyAlignment="1">
      <alignment horizontal="center" vertical="center" wrapText="1"/>
    </xf>
    <xf numFmtId="0" fontId="118" fillId="0" borderId="21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 wrapText="1"/>
    </xf>
    <xf numFmtId="0" fontId="120" fillId="0" borderId="21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/>
    </xf>
    <xf numFmtId="0" fontId="120" fillId="0" borderId="21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18" fillId="0" borderId="0" xfId="0" applyFont="1" applyBorder="1" applyAlignment="1">
      <alignment vertical="center"/>
    </xf>
    <xf numFmtId="167" fontId="118" fillId="0" borderId="0" xfId="0" applyNumberFormat="1" applyFont="1" applyBorder="1" applyAlignment="1">
      <alignment horizontal="center" vertical="center"/>
    </xf>
    <xf numFmtId="164" fontId="117" fillId="0" borderId="21" xfId="0" applyNumberFormat="1" applyFont="1" applyBorder="1" applyAlignment="1">
      <alignment horizontal="center" vertical="center"/>
    </xf>
    <xf numFmtId="0" fontId="109" fillId="0" borderId="0" xfId="0" applyFont="1" applyAlignment="1">
      <alignment/>
    </xf>
    <xf numFmtId="0" fontId="122" fillId="0" borderId="21" xfId="0" applyFont="1" applyBorder="1" applyAlignment="1">
      <alignment horizontal="center" vertical="center"/>
    </xf>
    <xf numFmtId="0" fontId="123" fillId="0" borderId="21" xfId="0" applyFont="1" applyBorder="1" applyAlignment="1">
      <alignment horizontal="left" vertical="center"/>
    </xf>
    <xf numFmtId="0" fontId="122" fillId="0" borderId="21" xfId="0" applyFont="1" applyBorder="1" applyAlignment="1">
      <alignment horizontal="center" vertical="center" wrapText="1"/>
    </xf>
    <xf numFmtId="0" fontId="122" fillId="0" borderId="22" xfId="0" applyFont="1" applyBorder="1" applyAlignment="1">
      <alignment horizontal="center" vertical="center"/>
    </xf>
    <xf numFmtId="0" fontId="122" fillId="0" borderId="23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00" fillId="0" borderId="21" xfId="0" applyFont="1" applyBorder="1" applyAlignment="1">
      <alignment vertical="center" wrapText="1"/>
    </xf>
    <xf numFmtId="0" fontId="125" fillId="0" borderId="21" xfId="0" applyFont="1" applyBorder="1" applyAlignment="1">
      <alignment vertical="center" wrapText="1"/>
    </xf>
    <xf numFmtId="0" fontId="101" fillId="0" borderId="21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/>
    </xf>
    <xf numFmtId="0" fontId="102" fillId="0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5" fillId="0" borderId="21" xfId="0" applyFont="1" applyBorder="1" applyAlignment="1">
      <alignment vertical="center"/>
    </xf>
    <xf numFmtId="0" fontId="100" fillId="0" borderId="21" xfId="0" applyFont="1" applyBorder="1" applyAlignment="1">
      <alignment horizontal="left" vertical="center"/>
    </xf>
    <xf numFmtId="0" fontId="102" fillId="0" borderId="21" xfId="0" applyFont="1" applyFill="1" applyBorder="1" applyAlignment="1">
      <alignment horizontal="center" vertical="center"/>
    </xf>
    <xf numFmtId="0" fontId="121" fillId="0" borderId="21" xfId="0" applyFont="1" applyBorder="1" applyAlignment="1">
      <alignment vertical="center"/>
    </xf>
    <xf numFmtId="0" fontId="128" fillId="0" borderId="0" xfId="0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 indent="2"/>
    </xf>
    <xf numFmtId="0" fontId="87" fillId="0" borderId="21" xfId="0" applyNumberFormat="1" applyFont="1" applyBorder="1" applyAlignment="1">
      <alignment horizontal="center"/>
    </xf>
    <xf numFmtId="0" fontId="87" fillId="0" borderId="21" xfId="0" applyFont="1" applyBorder="1" applyAlignment="1">
      <alignment horizontal="center" vertical="center"/>
    </xf>
    <xf numFmtId="1" fontId="87" fillId="0" borderId="21" xfId="0" applyNumberFormat="1" applyFont="1" applyBorder="1" applyAlignment="1">
      <alignment horizontal="center"/>
    </xf>
    <xf numFmtId="10" fontId="117" fillId="0" borderId="21" xfId="0" applyNumberFormat="1" applyFont="1" applyBorder="1" applyAlignment="1">
      <alignment horizontal="center" vertical="center"/>
    </xf>
    <xf numFmtId="0" fontId="117" fillId="0" borderId="24" xfId="0" applyFont="1" applyBorder="1" applyAlignment="1">
      <alignment vertical="center"/>
    </xf>
    <xf numFmtId="0" fontId="120" fillId="6" borderId="21" xfId="0" applyFont="1" applyFill="1" applyBorder="1" applyAlignment="1">
      <alignment horizontal="center" vertical="center" wrapText="1"/>
    </xf>
    <xf numFmtId="0" fontId="120" fillId="6" borderId="21" xfId="0" applyFont="1" applyFill="1" applyBorder="1" applyAlignment="1">
      <alignment horizontal="center" vertical="center"/>
    </xf>
    <xf numFmtId="0" fontId="118" fillId="6" borderId="21" xfId="0" applyFont="1" applyFill="1" applyBorder="1" applyAlignment="1">
      <alignment horizontal="center" vertical="center" wrapText="1"/>
    </xf>
    <xf numFmtId="164" fontId="129" fillId="6" borderId="21" xfId="0" applyNumberFormat="1" applyFont="1" applyFill="1" applyBorder="1" applyAlignment="1">
      <alignment horizontal="center" vertical="center"/>
    </xf>
    <xf numFmtId="0" fontId="122" fillId="6" borderId="21" xfId="0" applyFont="1" applyFill="1" applyBorder="1" applyAlignment="1">
      <alignment horizontal="center" vertical="center"/>
    </xf>
    <xf numFmtId="10" fontId="129" fillId="6" borderId="21" xfId="0" applyNumberFormat="1" applyFont="1" applyFill="1" applyBorder="1" applyAlignment="1">
      <alignment horizontal="center" vertical="center"/>
    </xf>
    <xf numFmtId="0" fontId="122" fillId="6" borderId="21" xfId="0" applyFont="1" applyFill="1" applyBorder="1" applyAlignment="1">
      <alignment horizontal="center" vertical="center" wrapText="1"/>
    </xf>
    <xf numFmtId="0" fontId="101" fillId="6" borderId="21" xfId="0" applyFont="1" applyFill="1" applyBorder="1" applyAlignment="1">
      <alignment horizontal="center" vertical="center" wrapText="1"/>
    </xf>
    <xf numFmtId="9" fontId="129" fillId="6" borderId="21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130" fillId="0" borderId="21" xfId="57" applyFont="1" applyFill="1" applyBorder="1" applyAlignment="1">
      <alignment wrapText="1"/>
      <protection/>
    </xf>
    <xf numFmtId="0" fontId="110" fillId="0" borderId="21" xfId="0" applyFont="1" applyBorder="1" applyAlignment="1">
      <alignment vertical="center"/>
    </xf>
    <xf numFmtId="0" fontId="131" fillId="20" borderId="21" xfId="0" applyFont="1" applyFill="1" applyBorder="1" applyAlignment="1">
      <alignment horizontal="center" vertical="center" wrapText="1"/>
    </xf>
    <xf numFmtId="164" fontId="125" fillId="0" borderId="21" xfId="0" applyNumberFormat="1" applyFont="1" applyBorder="1" applyAlignment="1">
      <alignment horizontal="center" vertical="center"/>
    </xf>
    <xf numFmtId="0" fontId="121" fillId="0" borderId="25" xfId="0" applyFont="1" applyBorder="1" applyAlignment="1">
      <alignment vertical="center"/>
    </xf>
    <xf numFmtId="0" fontId="120" fillId="0" borderId="25" xfId="0" applyFont="1" applyBorder="1" applyAlignment="1">
      <alignment vertical="center" wrapText="1"/>
    </xf>
    <xf numFmtId="164" fontId="125" fillId="0" borderId="26" xfId="0" applyNumberFormat="1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 wrapText="1"/>
    </xf>
    <xf numFmtId="0" fontId="120" fillId="2" borderId="23" xfId="0" applyFont="1" applyFill="1" applyBorder="1" applyAlignment="1">
      <alignment horizontal="center" vertical="center" wrapText="1"/>
    </xf>
    <xf numFmtId="0" fontId="129" fillId="0" borderId="25" xfId="0" applyFont="1" applyBorder="1" applyAlignment="1">
      <alignment horizontal="left" vertical="center"/>
    </xf>
    <xf numFmtId="0" fontId="120" fillId="0" borderId="25" xfId="0" applyFont="1" applyBorder="1" applyAlignment="1">
      <alignment vertical="center"/>
    </xf>
    <xf numFmtId="0" fontId="101" fillId="0" borderId="22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0" fontId="101" fillId="0" borderId="23" xfId="0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0" fontId="101" fillId="0" borderId="26" xfId="0" applyFont="1" applyBorder="1" applyAlignment="1">
      <alignment horizontal="center"/>
    </xf>
    <xf numFmtId="0" fontId="101" fillId="0" borderId="28" xfId="0" applyFont="1" applyBorder="1" applyAlignment="1">
      <alignment horizontal="center"/>
    </xf>
    <xf numFmtId="0" fontId="110" fillId="0" borderId="21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132" fillId="0" borderId="0" xfId="0" applyFont="1" applyFill="1" applyAlignment="1">
      <alignment vertical="center"/>
    </xf>
    <xf numFmtId="0" fontId="133" fillId="0" borderId="0" xfId="0" applyFont="1" applyFill="1" applyAlignment="1">
      <alignment/>
    </xf>
    <xf numFmtId="0" fontId="0" fillId="0" borderId="29" xfId="0" applyFill="1" applyBorder="1" applyAlignment="1">
      <alignment/>
    </xf>
    <xf numFmtId="0" fontId="87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NumberFormat="1" applyFill="1" applyBorder="1" applyAlignment="1">
      <alignment/>
    </xf>
    <xf numFmtId="0" fontId="13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135" fillId="0" borderId="0" xfId="0" applyFont="1" applyFill="1" applyAlignment="1">
      <alignment horizontal="center"/>
    </xf>
    <xf numFmtId="0" fontId="136" fillId="0" borderId="0" xfId="0" applyFont="1" applyFill="1" applyAlignment="1">
      <alignment/>
    </xf>
    <xf numFmtId="0" fontId="135" fillId="0" borderId="0" xfId="0" applyFont="1" applyFill="1" applyAlignment="1">
      <alignment/>
    </xf>
    <xf numFmtId="0" fontId="137" fillId="0" borderId="21" xfId="0" applyFont="1" applyBorder="1" applyAlignment="1">
      <alignment horizontal="center"/>
    </xf>
    <xf numFmtId="0" fontId="102" fillId="0" borderId="21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 wrapText="1"/>
    </xf>
    <xf numFmtId="164" fontId="130" fillId="0" borderId="21" xfId="57" applyNumberFormat="1" applyFont="1" applyFill="1" applyBorder="1" applyAlignment="1">
      <alignment horizontal="center" wrapText="1"/>
      <protection/>
    </xf>
    <xf numFmtId="0" fontId="101" fillId="0" borderId="22" xfId="0" applyNumberFormat="1" applyFont="1" applyBorder="1" applyAlignment="1">
      <alignment horizontal="center"/>
    </xf>
    <xf numFmtId="164" fontId="101" fillId="0" borderId="21" xfId="0" applyNumberFormat="1" applyFont="1" applyBorder="1" applyAlignment="1">
      <alignment horizontal="center" vertical="center"/>
    </xf>
    <xf numFmtId="1" fontId="101" fillId="0" borderId="21" xfId="0" applyNumberFormat="1" applyFont="1" applyBorder="1" applyAlignment="1">
      <alignment horizontal="center"/>
    </xf>
    <xf numFmtId="164" fontId="101" fillId="2" borderId="23" xfId="0" applyNumberFormat="1" applyFont="1" applyFill="1" applyBorder="1" applyAlignment="1">
      <alignment horizontal="center" vertical="center"/>
    </xf>
    <xf numFmtId="164" fontId="138" fillId="20" borderId="21" xfId="0" applyNumberFormat="1" applyFont="1" applyFill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/>
    </xf>
    <xf numFmtId="10" fontId="101" fillId="0" borderId="26" xfId="0" applyNumberFormat="1" applyFont="1" applyBorder="1" applyAlignment="1">
      <alignment horizontal="center" vertical="center"/>
    </xf>
    <xf numFmtId="1" fontId="101" fillId="0" borderId="26" xfId="0" applyNumberFormat="1" applyFont="1" applyBorder="1" applyAlignment="1">
      <alignment horizontal="center"/>
    </xf>
    <xf numFmtId="10" fontId="101" fillId="2" borderId="28" xfId="0" applyNumberFormat="1" applyFont="1" applyFill="1" applyBorder="1" applyAlignment="1">
      <alignment horizontal="center" vertical="center"/>
    </xf>
    <xf numFmtId="164" fontId="138" fillId="20" borderId="26" xfId="0" applyNumberFormat="1" applyFont="1" applyFill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7" fillId="0" borderId="21" xfId="0" applyFont="1" applyBorder="1" applyAlignment="1">
      <alignment/>
    </xf>
    <xf numFmtId="0" fontId="101" fillId="0" borderId="0" xfId="0" applyFont="1" applyAlignment="1">
      <alignment horizontal="center"/>
    </xf>
    <xf numFmtId="0" fontId="102" fillId="0" borderId="21" xfId="0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8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02" fillId="0" borderId="21" xfId="0" applyFont="1" applyBorder="1" applyAlignment="1">
      <alignment horizontal="center" vertical="center"/>
    </xf>
    <xf numFmtId="0" fontId="120" fillId="0" borderId="41" xfId="0" applyFont="1" applyBorder="1" applyAlignment="1">
      <alignment horizontal="center" vertical="center"/>
    </xf>
    <xf numFmtId="0" fontId="120" fillId="0" borderId="42" xfId="0" applyFont="1" applyBorder="1" applyAlignment="1">
      <alignment horizontal="center" vertical="center"/>
    </xf>
    <xf numFmtId="0" fontId="120" fillId="0" borderId="43" xfId="0" applyFont="1" applyBorder="1" applyAlignment="1">
      <alignment horizontal="center" vertical="center"/>
    </xf>
    <xf numFmtId="0" fontId="122" fillId="0" borderId="41" xfId="0" applyFont="1" applyBorder="1" applyAlignment="1">
      <alignment horizontal="center" vertical="center" wrapText="1"/>
    </xf>
    <xf numFmtId="0" fontId="122" fillId="0" borderId="42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evelopment of Standar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525"/>
          <c:w val="0.946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Active Work Items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BF1D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Work_Programme'!$A$7:$A$15</c:f>
              <c:strCache/>
            </c:strRef>
          </c:cat>
          <c:val>
            <c:numRef>
              <c:f>'Portfolio_&amp; Work_Programme'!$E$7:$E$15</c:f>
              <c:numCache/>
            </c:numRef>
          </c:val>
        </c:ser>
        <c:ser>
          <c:idx val="1"/>
          <c:order val="1"/>
          <c:tx>
            <c:v>International Standards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Work_Programme'!$A$7:$A$15</c:f>
              <c:strCache/>
            </c:strRef>
          </c:cat>
          <c:val>
            <c:numRef>
              <c:f>'Portfolio_&amp; Work_Programme'!$J$7:$J$15</c:f>
              <c:numCache/>
            </c:numRef>
          </c:val>
        </c:ser>
        <c:axId val="22053404"/>
        <c:axId val="64262909"/>
      </c:bar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3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factor"/>
          <c:yMode val="factor"/>
          <c:x val="-0.01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"/>
          <c:y val="0.17625"/>
          <c:w val="0.449"/>
          <c:h val="0.61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'Portfolio_&amp;_DIS_FDIS'!$C$53:$C$61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International Standards</a:t>
            </a:r>
          </a:p>
        </c:rich>
      </c:tx>
      <c:layout>
        <c:manualLayout>
          <c:xMode val="factor"/>
          <c:yMode val="factor"/>
          <c:x val="-0.027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5"/>
          <c:y val="0.133"/>
          <c:w val="0.4685"/>
          <c:h val="0.64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'Portfolio_&amp;_DIS_FDIS'!$C$8:$C$16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775"/>
          <c:w val="0.97825"/>
          <c:h val="0.9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'Yearly production'!$B$4:$B$4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41495270"/>
        <c:axId val="37913111"/>
      </c:bar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527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75"/>
          <c:w val="0.9745"/>
          <c:h val="0.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368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21</xdr:row>
      <xdr:rowOff>19050</xdr:rowOff>
    </xdr:from>
    <xdr:to>
      <xdr:col>10</xdr:col>
      <xdr:colOff>1047750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371475" y="4267200"/>
        <a:ext cx="123920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62</xdr:row>
      <xdr:rowOff>180975</xdr:rowOff>
    </xdr:from>
    <xdr:to>
      <xdr:col>3</xdr:col>
      <xdr:colOff>276225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11982450"/>
        <a:ext cx="8067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971550</xdr:colOff>
      <xdr:row>17</xdr:row>
      <xdr:rowOff>171450</xdr:rowOff>
    </xdr:from>
    <xdr:to>
      <xdr:col>2</xdr:col>
      <xdr:colOff>895350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971550" y="3362325"/>
        <a:ext cx="69913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1200150</xdr:colOff>
      <xdr:row>41</xdr:row>
      <xdr:rowOff>104775</xdr:rowOff>
    </xdr:from>
    <xdr:to>
      <xdr:col>2</xdr:col>
      <xdr:colOff>552450</xdr:colOff>
      <xdr:row>48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7839075"/>
          <a:ext cx="6419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92</xdr:row>
      <xdr:rowOff>57150</xdr:rowOff>
    </xdr:from>
    <xdr:to>
      <xdr:col>3</xdr:col>
      <xdr:colOff>57150</xdr:colOff>
      <xdr:row>97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7573625"/>
          <a:ext cx="7648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2</xdr:col>
      <xdr:colOff>1733550</xdr:colOff>
      <xdr:row>33</xdr:row>
      <xdr:rowOff>19050</xdr:rowOff>
    </xdr:to>
    <xdr:graphicFrame>
      <xdr:nvGraphicFramePr>
        <xdr:cNvPr id="1" name="Chart 5"/>
        <xdr:cNvGraphicFramePr/>
      </xdr:nvGraphicFramePr>
      <xdr:xfrm>
        <a:off x="447675" y="20288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2286000</xdr:colOff>
      <xdr:row>11</xdr:row>
      <xdr:rowOff>0</xdr:rowOff>
    </xdr:from>
    <xdr:to>
      <xdr:col>10</xdr:col>
      <xdr:colOff>571500</xdr:colOff>
      <xdr:row>33</xdr:row>
      <xdr:rowOff>47625</xdr:rowOff>
    </xdr:to>
    <xdr:graphicFrame>
      <xdr:nvGraphicFramePr>
        <xdr:cNvPr id="2" name="Chart 6"/>
        <xdr:cNvGraphicFramePr/>
      </xdr:nvGraphicFramePr>
      <xdr:xfrm>
        <a:off x="5867400" y="2057400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CSNUMBER">
      <sharedItems containsSemiMixedTypes="0" containsString="0" containsMixedTypes="0" containsNumber="1" containsInteger="1"/>
    </cacheField>
    <cacheField name="DOCREF">
      <sharedItems containsMixedTypes="0"/>
    </cacheField>
    <cacheField name="STAGE.STAGEID">
      <sharedItems containsSemiMixedTypes="0" containsString="0" containsMixedTypes="0" containsNumber="1" containsInteger="1"/>
    </cacheField>
    <cacheField name="STAGE.STAGESTART">
      <sharedItems containsSemiMixedTypes="0" containsNonDate="0" containsDate="1" containsString="0" containsMixedTypes="0"/>
    </cacheField>
    <cacheField name="SECTOR">
      <sharedItems containsMixedTypes="0"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>
      <sharedItems containsSemiMixedTypes="0" containsString="0" containsMixedTypes="0" containsNumber="1" containsInteger="1"/>
    </cacheField>
    <cacheField name="COMMTCNO">
      <sharedItems containsSemiMixedTypes="0" containsString="0" containsMixedTypes="0" containsNumber="1" containsInteger="1"/>
    </cacheField>
    <cacheField name="COMMSCNO">
      <sharedItems containsSemiMixedTypes="0" containsString="0" containsMixedTypes="0" containsNumber="1" containsInteger="1"/>
    </cacheField>
    <cacheField name="COMMREF">
      <sharedItems containsMixedTypes="0"/>
    </cacheField>
    <cacheField name="DOCORIG">
      <sharedItems containsSemiMixedTypes="0" containsString="0" containsMixedTypes="0" containsNumber="1" containsInteger="1"/>
    </cacheField>
    <cacheField name="DOCNUMBER">
      <sharedItems containsSemiMixedTypes="0" containsString="0" containsMixedTypes="0" containsNumber="1" containsInteger="1"/>
    </cacheField>
    <cacheField name="DOCPARTNO">
      <sharedItems containsSemiMixedTypes="0" containsString="0" containsMixedTypes="0" containsNumber="1" containsInteger="1"/>
    </cacheField>
    <cacheField name="DOCELEM">
      <sharedItems containsSemiMixedTypes="0" containsString="0" containsMixedTypes="0" containsNumber="1" containsInteger="1"/>
    </cacheField>
    <cacheField name="DOCELEMSEQ">
      <sharedItems containsSemiMixedTypes="0" containsString="0" containsMixedTypes="0" containsNumber="1" containsInteger="1"/>
    </cacheField>
    <cacheField name="DOCTYPE">
      <sharedItems containsSemiMixedTypes="0" containsString="0" containsMixedTypes="0" containsNumber="1" containsInteger="1"/>
    </cacheField>
    <cacheField name="COMMSECTOR">
      <sharedItems containsMixedTypes="1" containsNumber="1" containsInteger="1"/>
    </cacheField>
    <cacheField name="STAGE_1.STAGEID">
      <sharedItems containsSemiMixedTypes="0" containsString="0" containsMixedTypes="0" containsNumber="1" containsInteger="1"/>
    </cacheField>
    <cacheField name="STAGE_1.STAGESTART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25">
      <c r="A2" s="36" t="s">
        <v>147</v>
      </c>
      <c r="B2" s="39"/>
    </row>
    <row r="3" spans="1:2" ht="17.25">
      <c r="A3" s="36"/>
      <c r="B3" s="39"/>
    </row>
    <row r="4" spans="1:2" ht="15">
      <c r="A4" s="48" t="s">
        <v>186</v>
      </c>
      <c r="B4" s="49">
        <v>165</v>
      </c>
    </row>
    <row r="5" spans="1:2" ht="15">
      <c r="A5" s="50" t="s">
        <v>187</v>
      </c>
      <c r="B5" s="51">
        <v>119</v>
      </c>
    </row>
    <row r="6" spans="1:2" ht="15">
      <c r="A6" s="50" t="s">
        <v>188</v>
      </c>
      <c r="B6" s="51">
        <v>42</v>
      </c>
    </row>
    <row r="7" spans="1:2" ht="15">
      <c r="A7" s="52" t="s">
        <v>189</v>
      </c>
      <c r="B7" s="5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3.7109375" style="33" customWidth="1"/>
    <col min="2" max="2" width="13.57421875" style="34" customWidth="1"/>
    <col min="3" max="3" width="9.140625" style="34" customWidth="1"/>
    <col min="4" max="4" width="15.421875" style="34" customWidth="1"/>
    <col min="5" max="5" width="9.140625" style="34" customWidth="1"/>
    <col min="6" max="16384" width="9.140625" style="33" customWidth="1"/>
  </cols>
  <sheetData>
    <row r="2" ht="17.25">
      <c r="A2" s="36" t="s">
        <v>168</v>
      </c>
    </row>
    <row r="3" ht="17.25">
      <c r="A3" s="36"/>
    </row>
    <row r="4" ht="15">
      <c r="A4" s="37" t="s">
        <v>169</v>
      </c>
    </row>
    <row r="5" ht="15">
      <c r="A5" s="37"/>
    </row>
    <row r="6" ht="15">
      <c r="A6" s="37" t="s">
        <v>205</v>
      </c>
    </row>
    <row r="7" ht="15">
      <c r="A7" s="37" t="s">
        <v>206</v>
      </c>
    </row>
    <row r="8" ht="15">
      <c r="A8" s="37" t="s">
        <v>207</v>
      </c>
    </row>
    <row r="9" ht="15">
      <c r="A9" s="37" t="s">
        <v>208</v>
      </c>
    </row>
    <row r="10" ht="15">
      <c r="A10" s="37" t="s">
        <v>209</v>
      </c>
    </row>
    <row r="11" spans="2:5" ht="14.25">
      <c r="B11" s="33"/>
      <c r="C11" s="33"/>
      <c r="D11" s="33"/>
      <c r="E11" s="33"/>
    </row>
    <row r="12" spans="2:5" ht="14.25">
      <c r="B12" s="33"/>
      <c r="C12" s="33"/>
      <c r="D12" s="33"/>
      <c r="E12" s="33"/>
    </row>
    <row r="13" spans="2:5" ht="14.25">
      <c r="B13" s="33"/>
      <c r="C13" s="33"/>
      <c r="D13" s="33"/>
      <c r="E1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9"/>
  <sheetViews>
    <sheetView tabSelected="1" zoomScalePageLayoutView="0" workbookViewId="0" topLeftCell="A1">
      <selection activeCell="G102" sqref="G102"/>
    </sheetView>
  </sheetViews>
  <sheetFormatPr defaultColWidth="9.140625" defaultRowHeight="15"/>
  <cols>
    <col min="1" max="1" width="44.421875" style="39" customWidth="1"/>
    <col min="2" max="2" width="23.8515625" style="193" customWidth="1"/>
    <col min="3" max="3" width="15.8515625" style="193" customWidth="1"/>
    <col min="4" max="4" width="19.421875" style="193" customWidth="1"/>
    <col min="5" max="5" width="12.140625" style="193" customWidth="1"/>
    <col min="6" max="7" width="9.140625" style="39" customWidth="1"/>
    <col min="8" max="8" width="24.7109375" style="39" customWidth="1"/>
    <col min="9" max="9" width="13.57421875" style="39" customWidth="1"/>
    <col min="10" max="11" width="9.140625" style="39" customWidth="1"/>
    <col min="12" max="12" width="13.140625" style="39" customWidth="1"/>
    <col min="13" max="16384" width="9.140625" style="39" customWidth="1"/>
  </cols>
  <sheetData>
    <row r="2" ht="17.25">
      <c r="A2" s="36" t="s">
        <v>147</v>
      </c>
    </row>
    <row r="3" ht="17.25">
      <c r="A3" s="36"/>
    </row>
    <row r="4" spans="1:2" ht="15">
      <c r="A4" s="48" t="s">
        <v>186</v>
      </c>
      <c r="B4" s="194">
        <v>164</v>
      </c>
    </row>
    <row r="5" spans="1:2" ht="15">
      <c r="A5" s="50" t="s">
        <v>187</v>
      </c>
      <c r="B5" s="195">
        <v>114</v>
      </c>
    </row>
    <row r="6" spans="1:2" ht="15">
      <c r="A6" s="50" t="s">
        <v>188</v>
      </c>
      <c r="B6" s="195">
        <v>46</v>
      </c>
    </row>
    <row r="7" spans="1:2" ht="15">
      <c r="A7" s="52" t="s">
        <v>189</v>
      </c>
      <c r="B7" s="195">
        <v>4</v>
      </c>
    </row>
    <row r="10" ht="17.25">
      <c r="A10" s="47" t="s">
        <v>0</v>
      </c>
    </row>
    <row r="11" spans="1:2" ht="15">
      <c r="A11" s="190"/>
      <c r="B11" s="194">
        <v>2014</v>
      </c>
    </row>
    <row r="12" spans="1:2" ht="15">
      <c r="A12" s="104" t="s">
        <v>148</v>
      </c>
      <c r="B12" s="194">
        <v>3511</v>
      </c>
    </row>
    <row r="13" spans="1:2" ht="15">
      <c r="A13" s="110" t="s">
        <v>190</v>
      </c>
      <c r="B13" s="138">
        <v>238</v>
      </c>
    </row>
    <row r="14" spans="1:2" ht="15">
      <c r="A14" s="110" t="s">
        <v>191</v>
      </c>
      <c r="B14" s="138">
        <v>521</v>
      </c>
    </row>
    <row r="15" spans="1:2" ht="15">
      <c r="A15" s="50" t="s">
        <v>149</v>
      </c>
      <c r="B15" s="138">
        <v>2592</v>
      </c>
    </row>
    <row r="16" spans="1:2" ht="15">
      <c r="A16" s="52" t="s">
        <v>150</v>
      </c>
      <c r="B16" s="138">
        <v>160</v>
      </c>
    </row>
    <row r="19" ht="15">
      <c r="C19" s="196"/>
    </row>
    <row r="20" spans="1:3" ht="15">
      <c r="A20" s="108" t="s">
        <v>1</v>
      </c>
      <c r="B20" s="196"/>
      <c r="C20" s="196"/>
    </row>
    <row r="21" spans="1:3" ht="15">
      <c r="A21" s="45"/>
      <c r="B21" s="196"/>
      <c r="C21" s="196"/>
    </row>
    <row r="22" spans="1:3" ht="15">
      <c r="A22" s="43" t="s">
        <v>231</v>
      </c>
      <c r="B22" s="196"/>
      <c r="C22" s="196"/>
    </row>
    <row r="23" spans="1:3" ht="15">
      <c r="A23" s="38" t="s">
        <v>2</v>
      </c>
      <c r="B23" s="196"/>
      <c r="C23" s="196"/>
    </row>
    <row r="24" spans="1:2" ht="15">
      <c r="A24" s="38" t="s">
        <v>192</v>
      </c>
      <c r="B24" s="196"/>
    </row>
    <row r="25" ht="15">
      <c r="C25" s="99"/>
    </row>
    <row r="26" ht="15">
      <c r="A26" s="40" t="s">
        <v>199</v>
      </c>
    </row>
    <row r="28" spans="1:5" ht="14.25">
      <c r="A28" s="192" t="s">
        <v>3</v>
      </c>
      <c r="B28" s="197" t="s">
        <v>4</v>
      </c>
      <c r="C28" s="197" t="s">
        <v>6</v>
      </c>
      <c r="D28" s="197" t="s">
        <v>5</v>
      </c>
      <c r="E28" s="197" t="s">
        <v>7</v>
      </c>
    </row>
    <row r="29" spans="1:5" ht="14.25">
      <c r="A29" s="191" t="s">
        <v>8</v>
      </c>
      <c r="B29" s="198" t="s">
        <v>9</v>
      </c>
      <c r="C29" s="199"/>
      <c r="D29" s="199">
        <v>1</v>
      </c>
      <c r="E29" s="199">
        <f>SUM(C29:D29)</f>
        <v>1</v>
      </c>
    </row>
    <row r="30" spans="1:5" ht="14.25">
      <c r="A30" s="191" t="s">
        <v>10</v>
      </c>
      <c r="B30" s="198" t="s">
        <v>11</v>
      </c>
      <c r="C30" s="199">
        <v>5</v>
      </c>
      <c r="D30" s="199">
        <v>17</v>
      </c>
      <c r="E30" s="199">
        <f aca="true" t="shared" si="0" ref="E30:E65">SUM(C30:D30)</f>
        <v>22</v>
      </c>
    </row>
    <row r="31" spans="1:5" ht="14.25">
      <c r="A31" s="191" t="s">
        <v>12</v>
      </c>
      <c r="B31" s="198" t="s">
        <v>13</v>
      </c>
      <c r="C31" s="199">
        <v>1</v>
      </c>
      <c r="D31" s="199">
        <v>3</v>
      </c>
      <c r="E31" s="199">
        <f t="shared" si="0"/>
        <v>4</v>
      </c>
    </row>
    <row r="32" spans="1:5" ht="14.25">
      <c r="A32" s="191" t="s">
        <v>14</v>
      </c>
      <c r="B32" s="198" t="s">
        <v>15</v>
      </c>
      <c r="C32" s="199">
        <v>4</v>
      </c>
      <c r="D32" s="199"/>
      <c r="E32" s="199">
        <f t="shared" si="0"/>
        <v>4</v>
      </c>
    </row>
    <row r="33" spans="1:5" ht="14.25">
      <c r="A33" s="191" t="s">
        <v>16</v>
      </c>
      <c r="B33" s="198" t="s">
        <v>17</v>
      </c>
      <c r="C33" s="199"/>
      <c r="D33" s="199">
        <v>1</v>
      </c>
      <c r="E33" s="199">
        <f t="shared" si="0"/>
        <v>1</v>
      </c>
    </row>
    <row r="34" spans="1:5" ht="14.25">
      <c r="A34" s="191" t="s">
        <v>18</v>
      </c>
      <c r="B34" s="198" t="s">
        <v>19</v>
      </c>
      <c r="C34" s="199">
        <v>6</v>
      </c>
      <c r="D34" s="199">
        <v>5</v>
      </c>
      <c r="E34" s="199">
        <f t="shared" si="0"/>
        <v>11</v>
      </c>
    </row>
    <row r="35" spans="1:5" ht="14.25">
      <c r="A35" s="191" t="s">
        <v>20</v>
      </c>
      <c r="B35" s="198" t="s">
        <v>21</v>
      </c>
      <c r="C35" s="199">
        <v>8</v>
      </c>
      <c r="D35" s="199">
        <v>9</v>
      </c>
      <c r="E35" s="199">
        <f t="shared" si="0"/>
        <v>17</v>
      </c>
    </row>
    <row r="36" spans="1:5" ht="14.25">
      <c r="A36" s="191" t="s">
        <v>22</v>
      </c>
      <c r="B36" s="198" t="s">
        <v>23</v>
      </c>
      <c r="C36" s="199">
        <v>32</v>
      </c>
      <c r="D36" s="199">
        <v>29</v>
      </c>
      <c r="E36" s="199">
        <f t="shared" si="0"/>
        <v>61</v>
      </c>
    </row>
    <row r="37" spans="1:5" ht="14.25">
      <c r="A37" s="191" t="s">
        <v>24</v>
      </c>
      <c r="B37" s="198" t="s">
        <v>25</v>
      </c>
      <c r="C37" s="199"/>
      <c r="D37" s="199">
        <v>1</v>
      </c>
      <c r="E37" s="199">
        <f t="shared" si="0"/>
        <v>1</v>
      </c>
    </row>
    <row r="38" spans="1:5" ht="14.25">
      <c r="A38" s="191" t="s">
        <v>26</v>
      </c>
      <c r="B38" s="198" t="s">
        <v>27</v>
      </c>
      <c r="C38" s="199">
        <v>4</v>
      </c>
      <c r="D38" s="199">
        <v>3</v>
      </c>
      <c r="E38" s="199">
        <f t="shared" si="0"/>
        <v>7</v>
      </c>
    </row>
    <row r="39" spans="1:5" ht="14.25">
      <c r="A39" s="191" t="s">
        <v>28</v>
      </c>
      <c r="B39" s="198" t="s">
        <v>29</v>
      </c>
      <c r="C39" s="199"/>
      <c r="D39" s="199">
        <v>2</v>
      </c>
      <c r="E39" s="199">
        <f t="shared" si="0"/>
        <v>2</v>
      </c>
    </row>
    <row r="40" spans="1:5" ht="14.25">
      <c r="A40" s="191" t="s">
        <v>30</v>
      </c>
      <c r="B40" s="198" t="s">
        <v>31</v>
      </c>
      <c r="C40" s="199">
        <v>24</v>
      </c>
      <c r="D40" s="199">
        <v>51</v>
      </c>
      <c r="E40" s="199">
        <f t="shared" si="0"/>
        <v>75</v>
      </c>
    </row>
    <row r="41" spans="1:5" ht="14.25">
      <c r="A41" s="191" t="s">
        <v>32</v>
      </c>
      <c r="B41" s="198" t="s">
        <v>33</v>
      </c>
      <c r="C41" s="199">
        <v>40</v>
      </c>
      <c r="D41" s="199">
        <v>103</v>
      </c>
      <c r="E41" s="199">
        <f t="shared" si="0"/>
        <v>143</v>
      </c>
    </row>
    <row r="42" spans="1:5" ht="14.25">
      <c r="A42" s="191" t="s">
        <v>128</v>
      </c>
      <c r="B42" s="198" t="s">
        <v>129</v>
      </c>
      <c r="C42" s="199"/>
      <c r="D42" s="199">
        <v>1</v>
      </c>
      <c r="E42" s="199">
        <f t="shared" si="0"/>
        <v>1</v>
      </c>
    </row>
    <row r="43" spans="1:5" ht="14.25">
      <c r="A43" s="191" t="s">
        <v>34</v>
      </c>
      <c r="B43" s="198" t="s">
        <v>35</v>
      </c>
      <c r="C43" s="199">
        <v>2</v>
      </c>
      <c r="D43" s="199">
        <v>6</v>
      </c>
      <c r="E43" s="199">
        <f t="shared" si="0"/>
        <v>8</v>
      </c>
    </row>
    <row r="44" spans="1:5" ht="14.25">
      <c r="A44" s="191" t="s">
        <v>36</v>
      </c>
      <c r="B44" s="198" t="s">
        <v>37</v>
      </c>
      <c r="C44" s="199">
        <v>4</v>
      </c>
      <c r="D44" s="199">
        <v>1</v>
      </c>
      <c r="E44" s="199">
        <f t="shared" si="0"/>
        <v>5</v>
      </c>
    </row>
    <row r="45" spans="1:5" ht="14.25">
      <c r="A45" s="191" t="s">
        <v>38</v>
      </c>
      <c r="B45" s="198" t="s">
        <v>39</v>
      </c>
      <c r="C45" s="199"/>
      <c r="D45" s="199">
        <v>3</v>
      </c>
      <c r="E45" s="199">
        <f t="shared" si="0"/>
        <v>3</v>
      </c>
    </row>
    <row r="46" spans="1:5" ht="14.25">
      <c r="A46" s="191" t="s">
        <v>40</v>
      </c>
      <c r="B46" s="198" t="s">
        <v>41</v>
      </c>
      <c r="C46" s="199">
        <v>4</v>
      </c>
      <c r="D46" s="199">
        <v>19</v>
      </c>
      <c r="E46" s="199">
        <f t="shared" si="0"/>
        <v>23</v>
      </c>
    </row>
    <row r="47" spans="1:5" ht="14.25">
      <c r="A47" s="191" t="s">
        <v>42</v>
      </c>
      <c r="B47" s="198" t="s">
        <v>43</v>
      </c>
      <c r="C47" s="199">
        <v>1</v>
      </c>
      <c r="D47" s="199"/>
      <c r="E47" s="199">
        <f t="shared" si="0"/>
        <v>1</v>
      </c>
    </row>
    <row r="48" spans="1:5" ht="14.25">
      <c r="A48" s="191" t="s">
        <v>44</v>
      </c>
      <c r="B48" s="198" t="s">
        <v>45</v>
      </c>
      <c r="C48" s="199">
        <v>17</v>
      </c>
      <c r="D48" s="199">
        <v>56</v>
      </c>
      <c r="E48" s="199">
        <f t="shared" si="0"/>
        <v>73</v>
      </c>
    </row>
    <row r="49" spans="1:5" ht="14.25">
      <c r="A49" s="191" t="s">
        <v>46</v>
      </c>
      <c r="B49" s="198" t="s">
        <v>47</v>
      </c>
      <c r="C49" s="199">
        <v>1</v>
      </c>
      <c r="D49" s="199"/>
      <c r="E49" s="199">
        <f t="shared" si="0"/>
        <v>1</v>
      </c>
    </row>
    <row r="50" spans="1:5" ht="14.25">
      <c r="A50" s="191" t="s">
        <v>48</v>
      </c>
      <c r="B50" s="198" t="s">
        <v>49</v>
      </c>
      <c r="C50" s="199">
        <v>3</v>
      </c>
      <c r="D50" s="199">
        <v>15</v>
      </c>
      <c r="E50" s="199">
        <f t="shared" si="0"/>
        <v>18</v>
      </c>
    </row>
    <row r="51" spans="1:5" ht="14.25">
      <c r="A51" s="191" t="s">
        <v>50</v>
      </c>
      <c r="B51" s="198" t="s">
        <v>51</v>
      </c>
      <c r="C51" s="199">
        <v>2</v>
      </c>
      <c r="D51" s="199">
        <v>2</v>
      </c>
      <c r="E51" s="199">
        <f t="shared" si="0"/>
        <v>4</v>
      </c>
    </row>
    <row r="52" spans="1:5" ht="14.25">
      <c r="A52" s="191" t="s">
        <v>52</v>
      </c>
      <c r="B52" s="198" t="s">
        <v>53</v>
      </c>
      <c r="C52" s="199">
        <v>9</v>
      </c>
      <c r="D52" s="199">
        <v>11</v>
      </c>
      <c r="E52" s="199">
        <f t="shared" si="0"/>
        <v>20</v>
      </c>
    </row>
    <row r="53" spans="1:5" ht="14.25">
      <c r="A53" s="191" t="s">
        <v>54</v>
      </c>
      <c r="B53" s="198" t="s">
        <v>55</v>
      </c>
      <c r="C53" s="199">
        <v>5</v>
      </c>
      <c r="D53" s="199">
        <v>7</v>
      </c>
      <c r="E53" s="199">
        <f t="shared" si="0"/>
        <v>12</v>
      </c>
    </row>
    <row r="54" spans="1:5" ht="14.25">
      <c r="A54" s="191" t="s">
        <v>56</v>
      </c>
      <c r="B54" s="198" t="s">
        <v>57</v>
      </c>
      <c r="C54" s="199">
        <v>1</v>
      </c>
      <c r="D54" s="199">
        <v>2</v>
      </c>
      <c r="E54" s="199">
        <f t="shared" si="0"/>
        <v>3</v>
      </c>
    </row>
    <row r="55" spans="1:5" ht="14.25">
      <c r="A55" s="191" t="s">
        <v>58</v>
      </c>
      <c r="B55" s="198" t="s">
        <v>59</v>
      </c>
      <c r="C55" s="199">
        <v>1</v>
      </c>
      <c r="D55" s="199"/>
      <c r="E55" s="199">
        <f t="shared" si="0"/>
        <v>1</v>
      </c>
    </row>
    <row r="56" spans="1:5" ht="14.25">
      <c r="A56" s="191" t="s">
        <v>60</v>
      </c>
      <c r="B56" s="198" t="s">
        <v>61</v>
      </c>
      <c r="C56" s="199">
        <v>1</v>
      </c>
      <c r="D56" s="199">
        <v>8</v>
      </c>
      <c r="E56" s="199">
        <f t="shared" si="0"/>
        <v>9</v>
      </c>
    </row>
    <row r="57" spans="1:5" ht="14.25">
      <c r="A57" s="191" t="s">
        <v>62</v>
      </c>
      <c r="B57" s="198" t="s">
        <v>63</v>
      </c>
      <c r="C57" s="199">
        <v>4</v>
      </c>
      <c r="D57" s="199">
        <v>6</v>
      </c>
      <c r="E57" s="199">
        <f t="shared" si="0"/>
        <v>10</v>
      </c>
    </row>
    <row r="58" spans="1:5" ht="14.25">
      <c r="A58" s="191" t="s">
        <v>64</v>
      </c>
      <c r="B58" s="198" t="s">
        <v>65</v>
      </c>
      <c r="C58" s="199">
        <v>4</v>
      </c>
      <c r="D58" s="199">
        <v>2</v>
      </c>
      <c r="E58" s="199">
        <f t="shared" si="0"/>
        <v>6</v>
      </c>
    </row>
    <row r="59" spans="1:5" ht="14.25">
      <c r="A59" s="191" t="s">
        <v>66</v>
      </c>
      <c r="B59" s="198" t="s">
        <v>67</v>
      </c>
      <c r="C59" s="199">
        <v>13</v>
      </c>
      <c r="D59" s="199">
        <v>14</v>
      </c>
      <c r="E59" s="199">
        <f t="shared" si="0"/>
        <v>27</v>
      </c>
    </row>
    <row r="60" spans="1:5" ht="14.25">
      <c r="A60" s="191" t="s">
        <v>68</v>
      </c>
      <c r="B60" s="198" t="s">
        <v>69</v>
      </c>
      <c r="C60" s="199">
        <v>3</v>
      </c>
      <c r="D60" s="199">
        <v>16</v>
      </c>
      <c r="E60" s="199">
        <f t="shared" si="0"/>
        <v>19</v>
      </c>
    </row>
    <row r="61" spans="1:5" ht="14.25">
      <c r="A61" s="191" t="s">
        <v>70</v>
      </c>
      <c r="B61" s="198" t="s">
        <v>71</v>
      </c>
      <c r="C61" s="199">
        <v>1</v>
      </c>
      <c r="D61" s="199"/>
      <c r="E61" s="199">
        <f t="shared" si="0"/>
        <v>1</v>
      </c>
    </row>
    <row r="62" spans="1:5" ht="14.25">
      <c r="A62" s="191" t="s">
        <v>72</v>
      </c>
      <c r="B62" s="198" t="s">
        <v>73</v>
      </c>
      <c r="C62" s="199"/>
      <c r="D62" s="199">
        <v>3</v>
      </c>
      <c r="E62" s="199">
        <f t="shared" si="0"/>
        <v>3</v>
      </c>
    </row>
    <row r="63" spans="1:5" ht="14.25">
      <c r="A63" s="191" t="s">
        <v>74</v>
      </c>
      <c r="B63" s="198" t="s">
        <v>75</v>
      </c>
      <c r="C63" s="199">
        <v>1</v>
      </c>
      <c r="D63" s="199"/>
      <c r="E63" s="199">
        <f t="shared" si="0"/>
        <v>1</v>
      </c>
    </row>
    <row r="64" spans="1:5" ht="14.25">
      <c r="A64" s="191" t="s">
        <v>76</v>
      </c>
      <c r="B64" s="198" t="s">
        <v>77</v>
      </c>
      <c r="C64" s="199">
        <v>21</v>
      </c>
      <c r="D64" s="199">
        <v>48</v>
      </c>
      <c r="E64" s="199">
        <f t="shared" si="0"/>
        <v>69</v>
      </c>
    </row>
    <row r="65" spans="1:5" ht="14.25">
      <c r="A65" s="191" t="s">
        <v>78</v>
      </c>
      <c r="B65" s="198" t="s">
        <v>79</v>
      </c>
      <c r="C65" s="199">
        <v>35</v>
      </c>
      <c r="D65" s="199">
        <v>84</v>
      </c>
      <c r="E65" s="199">
        <f t="shared" si="0"/>
        <v>119</v>
      </c>
    </row>
    <row r="66" spans="1:5" ht="14.25">
      <c r="A66" s="191" t="s">
        <v>7</v>
      </c>
      <c r="B66" s="198"/>
      <c r="C66" s="199">
        <v>255</v>
      </c>
      <c r="D66" s="199">
        <v>529</v>
      </c>
      <c r="E66" s="199">
        <v>786</v>
      </c>
    </row>
    <row r="69" ht="15">
      <c r="A69" s="40" t="s">
        <v>222</v>
      </c>
    </row>
    <row r="71" spans="1:5" ht="14.25">
      <c r="A71" s="191" t="s">
        <v>3</v>
      </c>
      <c r="B71" s="198" t="s">
        <v>4</v>
      </c>
      <c r="C71" s="198" t="s">
        <v>6</v>
      </c>
      <c r="D71" s="198" t="s">
        <v>5</v>
      </c>
      <c r="E71" s="198" t="s">
        <v>7</v>
      </c>
    </row>
    <row r="72" spans="1:5" ht="14.25">
      <c r="A72" s="191" t="s">
        <v>8</v>
      </c>
      <c r="B72" s="198" t="s">
        <v>9</v>
      </c>
      <c r="C72" s="199"/>
      <c r="D72" s="199">
        <v>1</v>
      </c>
      <c r="E72" s="199">
        <f>SUM(C72:D72)</f>
        <v>1</v>
      </c>
    </row>
    <row r="73" spans="1:5" ht="14.25">
      <c r="A73" s="191" t="s">
        <v>10</v>
      </c>
      <c r="B73" s="198" t="s">
        <v>11</v>
      </c>
      <c r="C73" s="199">
        <v>5</v>
      </c>
      <c r="D73" s="199">
        <v>17</v>
      </c>
      <c r="E73" s="199">
        <f aca="true" t="shared" si="1" ref="E73:E108">SUM(C73:D73)</f>
        <v>22</v>
      </c>
    </row>
    <row r="74" spans="1:5" ht="14.25">
      <c r="A74" s="191" t="s">
        <v>12</v>
      </c>
      <c r="B74" s="198" t="s">
        <v>13</v>
      </c>
      <c r="C74" s="199">
        <v>1</v>
      </c>
      <c r="D74" s="199">
        <v>3</v>
      </c>
      <c r="E74" s="199">
        <f t="shared" si="1"/>
        <v>4</v>
      </c>
    </row>
    <row r="75" spans="1:5" ht="14.25">
      <c r="A75" s="191" t="s">
        <v>14</v>
      </c>
      <c r="B75" s="198" t="s">
        <v>15</v>
      </c>
      <c r="C75" s="199">
        <v>3</v>
      </c>
      <c r="D75" s="199"/>
      <c r="E75" s="199">
        <f t="shared" si="1"/>
        <v>3</v>
      </c>
    </row>
    <row r="76" spans="1:5" ht="14.25">
      <c r="A76" s="191" t="s">
        <v>16</v>
      </c>
      <c r="B76" s="198" t="s">
        <v>17</v>
      </c>
      <c r="C76" s="199"/>
      <c r="D76" s="199">
        <v>1</v>
      </c>
      <c r="E76" s="199">
        <f t="shared" si="1"/>
        <v>1</v>
      </c>
    </row>
    <row r="77" spans="1:5" ht="14.25">
      <c r="A77" s="191" t="s">
        <v>18</v>
      </c>
      <c r="B77" s="198" t="s">
        <v>19</v>
      </c>
      <c r="C77" s="199">
        <v>6</v>
      </c>
      <c r="D77" s="199">
        <v>5</v>
      </c>
      <c r="E77" s="199">
        <f t="shared" si="1"/>
        <v>11</v>
      </c>
    </row>
    <row r="78" spans="1:5" ht="14.25">
      <c r="A78" s="191" t="s">
        <v>20</v>
      </c>
      <c r="B78" s="198" t="s">
        <v>21</v>
      </c>
      <c r="C78" s="199">
        <v>7</v>
      </c>
      <c r="D78" s="199">
        <v>8</v>
      </c>
      <c r="E78" s="199">
        <f t="shared" si="1"/>
        <v>15</v>
      </c>
    </row>
    <row r="79" spans="1:5" ht="14.25">
      <c r="A79" s="191" t="s">
        <v>22</v>
      </c>
      <c r="B79" s="198" t="s">
        <v>23</v>
      </c>
      <c r="C79" s="199">
        <v>32</v>
      </c>
      <c r="D79" s="199">
        <v>28</v>
      </c>
      <c r="E79" s="199">
        <f t="shared" si="1"/>
        <v>60</v>
      </c>
    </row>
    <row r="80" spans="1:5" ht="14.25">
      <c r="A80" s="191" t="s">
        <v>24</v>
      </c>
      <c r="B80" s="198" t="s">
        <v>25</v>
      </c>
      <c r="C80" s="199"/>
      <c r="D80" s="199">
        <v>1</v>
      </c>
      <c r="E80" s="199">
        <f t="shared" si="1"/>
        <v>1</v>
      </c>
    </row>
    <row r="81" spans="1:5" ht="14.25">
      <c r="A81" s="191" t="s">
        <v>26</v>
      </c>
      <c r="B81" s="198" t="s">
        <v>27</v>
      </c>
      <c r="C81" s="199">
        <v>4</v>
      </c>
      <c r="D81" s="199">
        <v>3</v>
      </c>
      <c r="E81" s="199">
        <f t="shared" si="1"/>
        <v>7</v>
      </c>
    </row>
    <row r="82" spans="1:5" ht="14.25">
      <c r="A82" s="191" t="s">
        <v>28</v>
      </c>
      <c r="B82" s="198" t="s">
        <v>29</v>
      </c>
      <c r="C82" s="199"/>
      <c r="D82" s="199">
        <v>2</v>
      </c>
      <c r="E82" s="199">
        <f t="shared" si="1"/>
        <v>2</v>
      </c>
    </row>
    <row r="83" spans="1:5" ht="14.25">
      <c r="A83" s="191" t="s">
        <v>30</v>
      </c>
      <c r="B83" s="198" t="s">
        <v>31</v>
      </c>
      <c r="C83" s="199">
        <v>22</v>
      </c>
      <c r="D83" s="199">
        <v>49</v>
      </c>
      <c r="E83" s="199">
        <f t="shared" si="1"/>
        <v>71</v>
      </c>
    </row>
    <row r="84" spans="1:5" ht="14.25">
      <c r="A84" s="191" t="s">
        <v>32</v>
      </c>
      <c r="B84" s="198" t="s">
        <v>33</v>
      </c>
      <c r="C84" s="199">
        <v>36</v>
      </c>
      <c r="D84" s="199">
        <v>103</v>
      </c>
      <c r="E84" s="199">
        <f t="shared" si="1"/>
        <v>139</v>
      </c>
    </row>
    <row r="85" spans="1:5" ht="14.25">
      <c r="A85" s="191" t="s">
        <v>128</v>
      </c>
      <c r="B85" s="198" t="s">
        <v>129</v>
      </c>
      <c r="C85" s="199"/>
      <c r="D85" s="199">
        <v>1</v>
      </c>
      <c r="E85" s="199">
        <f t="shared" si="1"/>
        <v>1</v>
      </c>
    </row>
    <row r="86" spans="1:5" ht="14.25">
      <c r="A86" s="191" t="s">
        <v>34</v>
      </c>
      <c r="B86" s="198" t="s">
        <v>35</v>
      </c>
      <c r="C86" s="199">
        <v>2</v>
      </c>
      <c r="D86" s="199">
        <v>6</v>
      </c>
      <c r="E86" s="199">
        <f t="shared" si="1"/>
        <v>8</v>
      </c>
    </row>
    <row r="87" spans="1:5" ht="14.25">
      <c r="A87" s="191" t="s">
        <v>36</v>
      </c>
      <c r="B87" s="198" t="s">
        <v>37</v>
      </c>
      <c r="C87" s="199">
        <v>4</v>
      </c>
      <c r="D87" s="199">
        <v>1</v>
      </c>
      <c r="E87" s="199">
        <f t="shared" si="1"/>
        <v>5</v>
      </c>
    </row>
    <row r="88" spans="1:5" ht="14.25">
      <c r="A88" s="191" t="s">
        <v>38</v>
      </c>
      <c r="B88" s="198" t="s">
        <v>39</v>
      </c>
      <c r="C88" s="199"/>
      <c r="D88" s="199">
        <v>3</v>
      </c>
      <c r="E88" s="199">
        <f t="shared" si="1"/>
        <v>3</v>
      </c>
    </row>
    <row r="89" spans="1:5" ht="14.25">
      <c r="A89" s="191" t="s">
        <v>40</v>
      </c>
      <c r="B89" s="198" t="s">
        <v>41</v>
      </c>
      <c r="C89" s="199">
        <v>4</v>
      </c>
      <c r="D89" s="199">
        <v>19</v>
      </c>
      <c r="E89" s="199">
        <f t="shared" si="1"/>
        <v>23</v>
      </c>
    </row>
    <row r="90" spans="1:5" ht="14.25">
      <c r="A90" s="191" t="s">
        <v>42</v>
      </c>
      <c r="B90" s="198" t="s">
        <v>43</v>
      </c>
      <c r="C90" s="199">
        <v>1</v>
      </c>
      <c r="D90" s="199"/>
      <c r="E90" s="199">
        <f t="shared" si="1"/>
        <v>1</v>
      </c>
    </row>
    <row r="91" spans="1:5" ht="14.25">
      <c r="A91" s="191" t="s">
        <v>44</v>
      </c>
      <c r="B91" s="198" t="s">
        <v>45</v>
      </c>
      <c r="C91" s="199">
        <v>17</v>
      </c>
      <c r="D91" s="199">
        <v>55</v>
      </c>
      <c r="E91" s="199">
        <f t="shared" si="1"/>
        <v>72</v>
      </c>
    </row>
    <row r="92" spans="1:5" ht="14.25">
      <c r="A92" s="191" t="s">
        <v>46</v>
      </c>
      <c r="B92" s="198" t="s">
        <v>47</v>
      </c>
      <c r="C92" s="199">
        <v>1</v>
      </c>
      <c r="D92" s="199"/>
      <c r="E92" s="199">
        <f t="shared" si="1"/>
        <v>1</v>
      </c>
    </row>
    <row r="93" spans="1:5" ht="14.25">
      <c r="A93" s="191" t="s">
        <v>48</v>
      </c>
      <c r="B93" s="198" t="s">
        <v>49</v>
      </c>
      <c r="C93" s="199">
        <v>3</v>
      </c>
      <c r="D93" s="199">
        <v>15</v>
      </c>
      <c r="E93" s="199">
        <f t="shared" si="1"/>
        <v>18</v>
      </c>
    </row>
    <row r="94" spans="1:5" ht="14.25">
      <c r="A94" s="191" t="s">
        <v>50</v>
      </c>
      <c r="B94" s="198" t="s">
        <v>51</v>
      </c>
      <c r="C94" s="199">
        <v>2</v>
      </c>
      <c r="D94" s="199">
        <v>2</v>
      </c>
      <c r="E94" s="199">
        <f t="shared" si="1"/>
        <v>4</v>
      </c>
    </row>
    <row r="95" spans="1:5" ht="14.25">
      <c r="A95" s="191" t="s">
        <v>52</v>
      </c>
      <c r="B95" s="198" t="s">
        <v>53</v>
      </c>
      <c r="C95" s="199">
        <v>9</v>
      </c>
      <c r="D95" s="199">
        <v>10</v>
      </c>
      <c r="E95" s="199">
        <f t="shared" si="1"/>
        <v>19</v>
      </c>
    </row>
    <row r="96" spans="1:5" ht="14.25">
      <c r="A96" s="191" t="s">
        <v>54</v>
      </c>
      <c r="B96" s="198" t="s">
        <v>55</v>
      </c>
      <c r="C96" s="199">
        <v>5</v>
      </c>
      <c r="D96" s="199">
        <v>5</v>
      </c>
      <c r="E96" s="199">
        <f t="shared" si="1"/>
        <v>10</v>
      </c>
    </row>
    <row r="97" spans="1:5" ht="14.25">
      <c r="A97" s="191" t="s">
        <v>56</v>
      </c>
      <c r="B97" s="198" t="s">
        <v>57</v>
      </c>
      <c r="C97" s="199">
        <v>1</v>
      </c>
      <c r="D97" s="199">
        <v>2</v>
      </c>
      <c r="E97" s="199">
        <f t="shared" si="1"/>
        <v>3</v>
      </c>
    </row>
    <row r="98" spans="1:5" ht="14.25">
      <c r="A98" s="191" t="s">
        <v>58</v>
      </c>
      <c r="B98" s="198" t="s">
        <v>59</v>
      </c>
      <c r="C98" s="199">
        <v>1</v>
      </c>
      <c r="D98" s="199"/>
      <c r="E98" s="199">
        <f t="shared" si="1"/>
        <v>1</v>
      </c>
    </row>
    <row r="99" spans="1:5" ht="14.25">
      <c r="A99" s="191" t="s">
        <v>60</v>
      </c>
      <c r="B99" s="198" t="s">
        <v>61</v>
      </c>
      <c r="C99" s="199">
        <v>1</v>
      </c>
      <c r="D99" s="199">
        <v>8</v>
      </c>
      <c r="E99" s="199">
        <f t="shared" si="1"/>
        <v>9</v>
      </c>
    </row>
    <row r="100" spans="1:5" ht="14.25">
      <c r="A100" s="191" t="s">
        <v>62</v>
      </c>
      <c r="B100" s="198" t="s">
        <v>63</v>
      </c>
      <c r="C100" s="199">
        <v>4</v>
      </c>
      <c r="D100" s="199">
        <v>5</v>
      </c>
      <c r="E100" s="199">
        <f t="shared" si="1"/>
        <v>9</v>
      </c>
    </row>
    <row r="101" spans="1:5" ht="14.25">
      <c r="A101" s="191" t="s">
        <v>64</v>
      </c>
      <c r="B101" s="198" t="s">
        <v>65</v>
      </c>
      <c r="C101" s="199">
        <v>4</v>
      </c>
      <c r="D101" s="199">
        <v>2</v>
      </c>
      <c r="E101" s="199">
        <f t="shared" si="1"/>
        <v>6</v>
      </c>
    </row>
    <row r="102" spans="1:5" ht="14.25">
      <c r="A102" s="191" t="s">
        <v>66</v>
      </c>
      <c r="B102" s="198" t="s">
        <v>67</v>
      </c>
      <c r="C102" s="199">
        <v>13</v>
      </c>
      <c r="D102" s="199">
        <v>14</v>
      </c>
      <c r="E102" s="199">
        <f t="shared" si="1"/>
        <v>27</v>
      </c>
    </row>
    <row r="103" spans="1:5" ht="14.25">
      <c r="A103" s="191" t="s">
        <v>68</v>
      </c>
      <c r="B103" s="198" t="s">
        <v>69</v>
      </c>
      <c r="C103" s="199">
        <v>3</v>
      </c>
      <c r="D103" s="199">
        <v>14</v>
      </c>
      <c r="E103" s="199">
        <f t="shared" si="1"/>
        <v>17</v>
      </c>
    </row>
    <row r="104" spans="1:5" ht="14.25">
      <c r="A104" s="191" t="s">
        <v>70</v>
      </c>
      <c r="B104" s="198" t="s">
        <v>71</v>
      </c>
      <c r="C104" s="199">
        <v>1</v>
      </c>
      <c r="D104" s="199"/>
      <c r="E104" s="199">
        <f t="shared" si="1"/>
        <v>1</v>
      </c>
    </row>
    <row r="105" spans="1:5" ht="14.25">
      <c r="A105" s="191" t="s">
        <v>72</v>
      </c>
      <c r="B105" s="198" t="s">
        <v>73</v>
      </c>
      <c r="C105" s="199"/>
      <c r="D105" s="199">
        <v>3</v>
      </c>
      <c r="E105" s="199">
        <f t="shared" si="1"/>
        <v>3</v>
      </c>
    </row>
    <row r="106" spans="1:5" ht="14.25">
      <c r="A106" s="191" t="s">
        <v>74</v>
      </c>
      <c r="B106" s="198" t="s">
        <v>75</v>
      </c>
      <c r="C106" s="199">
        <v>1</v>
      </c>
      <c r="D106" s="199"/>
      <c r="E106" s="199">
        <f t="shared" si="1"/>
        <v>1</v>
      </c>
    </row>
    <row r="107" spans="1:5" ht="14.25">
      <c r="A107" s="191" t="s">
        <v>76</v>
      </c>
      <c r="B107" s="198" t="s">
        <v>77</v>
      </c>
      <c r="C107" s="199">
        <v>21</v>
      </c>
      <c r="D107" s="199">
        <v>46</v>
      </c>
      <c r="E107" s="199">
        <f t="shared" si="1"/>
        <v>67</v>
      </c>
    </row>
    <row r="108" spans="1:5" ht="14.25">
      <c r="A108" s="191" t="s">
        <v>78</v>
      </c>
      <c r="B108" s="198" t="s">
        <v>79</v>
      </c>
      <c r="C108" s="199">
        <v>35</v>
      </c>
      <c r="D108" s="199">
        <v>84</v>
      </c>
      <c r="E108" s="199">
        <f t="shared" si="1"/>
        <v>119</v>
      </c>
    </row>
    <row r="109" spans="1:5" ht="14.25">
      <c r="A109" s="191" t="s">
        <v>7</v>
      </c>
      <c r="B109" s="198"/>
      <c r="C109" s="199">
        <v>249</v>
      </c>
      <c r="D109" s="199">
        <v>516</v>
      </c>
      <c r="E109" s="199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43">
      <selection activeCell="D3" sqref="D3:E3"/>
    </sheetView>
  </sheetViews>
  <sheetFormatPr defaultColWidth="9.140625" defaultRowHeight="15"/>
  <cols>
    <col min="1" max="1" width="21.28125" style="33" customWidth="1"/>
    <col min="2" max="2" width="11.57421875" style="33" customWidth="1"/>
    <col min="3" max="3" width="26.00390625" style="33" customWidth="1"/>
    <col min="4" max="4" width="15.00390625" style="33" customWidth="1"/>
    <col min="5" max="5" width="15.8515625" style="33" customWidth="1"/>
    <col min="6" max="6" width="20.57421875" style="33" hidden="1" customWidth="1"/>
    <col min="7" max="7" width="16.140625" style="33" hidden="1" customWidth="1"/>
    <col min="8" max="8" width="17.57421875" style="33" hidden="1" customWidth="1"/>
    <col min="9" max="9" width="15.8515625" style="33" hidden="1" customWidth="1"/>
    <col min="10" max="10" width="19.8515625" style="33" hidden="1" customWidth="1"/>
    <col min="11" max="13" width="9.140625" style="33" hidden="1" customWidth="1"/>
    <col min="14" max="14" width="15.00390625" style="33" hidden="1" customWidth="1"/>
    <col min="15" max="16384" width="9.140625" style="33" customWidth="1"/>
  </cols>
  <sheetData>
    <row r="1" ht="17.25">
      <c r="A1" s="145" t="s">
        <v>193</v>
      </c>
    </row>
    <row r="2" ht="15.75">
      <c r="A2" s="146" t="s">
        <v>197</v>
      </c>
    </row>
    <row r="3" spans="4:9" ht="14.25">
      <c r="D3" s="34">
        <v>2014</v>
      </c>
      <c r="E3" s="147"/>
      <c r="H3" s="147" t="s">
        <v>210</v>
      </c>
      <c r="I3" s="147" t="s">
        <v>211</v>
      </c>
    </row>
    <row r="4" spans="1:14" ht="30.75" customHeight="1">
      <c r="A4" s="148" t="s">
        <v>3</v>
      </c>
      <c r="B4" s="148" t="s">
        <v>4</v>
      </c>
      <c r="C4" s="148" t="s">
        <v>195</v>
      </c>
      <c r="D4" s="149" t="s">
        <v>194</v>
      </c>
      <c r="E4" s="149" t="s">
        <v>122</v>
      </c>
      <c r="F4" s="150" t="s">
        <v>3</v>
      </c>
      <c r="G4" s="151" t="s">
        <v>4</v>
      </c>
      <c r="H4" s="147" t="s">
        <v>212</v>
      </c>
      <c r="I4" s="149" t="s">
        <v>122</v>
      </c>
      <c r="J4" s="147" t="s">
        <v>3</v>
      </c>
      <c r="K4" s="147" t="s">
        <v>4</v>
      </c>
      <c r="L4" s="147" t="s">
        <v>6</v>
      </c>
      <c r="M4" s="152" t="s">
        <v>5</v>
      </c>
      <c r="N4" s="149" t="s">
        <v>194</v>
      </c>
    </row>
    <row r="5" spans="1:14" ht="14.25">
      <c r="A5" s="153" t="s">
        <v>18</v>
      </c>
      <c r="B5" s="153" t="s">
        <v>19</v>
      </c>
      <c r="C5" s="153" t="str">
        <f aca="true" t="shared" si="0" ref="C5:C43">CONCATENATE(B5," (",A5,")")</f>
        <v>ABNT (Brazil)</v>
      </c>
      <c r="D5" s="154">
        <v>11</v>
      </c>
      <c r="E5" s="154">
        <v>19</v>
      </c>
      <c r="F5" s="150" t="s">
        <v>18</v>
      </c>
      <c r="G5" s="151" t="s">
        <v>19</v>
      </c>
      <c r="H5" s="147" t="s">
        <v>19</v>
      </c>
      <c r="I5" s="155">
        <v>19</v>
      </c>
      <c r="J5" s="147" t="s">
        <v>18</v>
      </c>
      <c r="K5" s="147" t="s">
        <v>19</v>
      </c>
      <c r="L5" s="155">
        <v>6</v>
      </c>
      <c r="M5" s="156">
        <v>5</v>
      </c>
      <c r="N5" s="157">
        <v>11</v>
      </c>
    </row>
    <row r="6" spans="1:14" ht="14.25">
      <c r="A6" s="153" t="s">
        <v>64</v>
      </c>
      <c r="B6" s="153" t="s">
        <v>65</v>
      </c>
      <c r="C6" s="153" t="str">
        <f t="shared" si="0"/>
        <v>AENOR (Spain)</v>
      </c>
      <c r="D6" s="154">
        <v>6</v>
      </c>
      <c r="E6" s="154">
        <v>19</v>
      </c>
      <c r="F6" s="150" t="s">
        <v>64</v>
      </c>
      <c r="G6" s="151" t="s">
        <v>65</v>
      </c>
      <c r="H6" s="158" t="s">
        <v>65</v>
      </c>
      <c r="I6" s="159">
        <v>19</v>
      </c>
      <c r="J6" s="147" t="s">
        <v>64</v>
      </c>
      <c r="K6" s="147" t="s">
        <v>65</v>
      </c>
      <c r="L6" s="155">
        <v>4</v>
      </c>
      <c r="M6" s="156">
        <v>2</v>
      </c>
      <c r="N6" s="157">
        <v>6</v>
      </c>
    </row>
    <row r="7" spans="1:14" ht="14.25">
      <c r="A7" s="153" t="s">
        <v>30</v>
      </c>
      <c r="B7" s="153" t="s">
        <v>31</v>
      </c>
      <c r="C7" s="153" t="str">
        <f t="shared" si="0"/>
        <v>AFNOR (France)</v>
      </c>
      <c r="D7" s="154">
        <v>71</v>
      </c>
      <c r="E7" s="154">
        <v>224</v>
      </c>
      <c r="F7" s="150" t="s">
        <v>30</v>
      </c>
      <c r="G7" s="151" t="s">
        <v>31</v>
      </c>
      <c r="H7" s="158" t="s">
        <v>31</v>
      </c>
      <c r="I7" s="159">
        <v>224</v>
      </c>
      <c r="J7" s="147" t="s">
        <v>30</v>
      </c>
      <c r="K7" s="147" t="s">
        <v>31</v>
      </c>
      <c r="L7" s="155">
        <v>22</v>
      </c>
      <c r="M7" s="156">
        <v>49</v>
      </c>
      <c r="N7" s="157">
        <v>71</v>
      </c>
    </row>
    <row r="8" spans="1:14" ht="14.25">
      <c r="A8" s="153" t="s">
        <v>78</v>
      </c>
      <c r="B8" s="153" t="s">
        <v>79</v>
      </c>
      <c r="C8" s="153" t="str">
        <f t="shared" si="0"/>
        <v>ANSI (United States)</v>
      </c>
      <c r="D8" s="154">
        <v>119</v>
      </c>
      <c r="E8" s="154">
        <v>528</v>
      </c>
      <c r="F8" s="150" t="s">
        <v>78</v>
      </c>
      <c r="G8" s="151" t="s">
        <v>79</v>
      </c>
      <c r="H8" s="158" t="s">
        <v>79</v>
      </c>
      <c r="I8" s="159">
        <v>528</v>
      </c>
      <c r="J8" s="147" t="s">
        <v>78</v>
      </c>
      <c r="K8" s="147" t="s">
        <v>79</v>
      </c>
      <c r="L8" s="155">
        <v>35</v>
      </c>
      <c r="M8" s="156">
        <v>84</v>
      </c>
      <c r="N8" s="157">
        <v>119</v>
      </c>
    </row>
    <row r="9" spans="1:14" ht="14.25">
      <c r="A9" s="153" t="s">
        <v>12</v>
      </c>
      <c r="B9" s="153" t="s">
        <v>13</v>
      </c>
      <c r="C9" s="153" t="str">
        <f t="shared" si="0"/>
        <v>ASI (Austria)</v>
      </c>
      <c r="D9" s="154">
        <v>4</v>
      </c>
      <c r="E9" s="154">
        <v>25</v>
      </c>
      <c r="F9" s="150" t="s">
        <v>12</v>
      </c>
      <c r="G9" s="151" t="s">
        <v>13</v>
      </c>
      <c r="H9" s="158" t="s">
        <v>13</v>
      </c>
      <c r="I9" s="159">
        <v>25</v>
      </c>
      <c r="J9" s="147" t="s">
        <v>12</v>
      </c>
      <c r="K9" s="147" t="s">
        <v>13</v>
      </c>
      <c r="L9" s="155">
        <v>1</v>
      </c>
      <c r="M9" s="156">
        <v>3</v>
      </c>
      <c r="N9" s="157">
        <v>4</v>
      </c>
    </row>
    <row r="10" spans="1:14" ht="14.25">
      <c r="A10" s="153" t="s">
        <v>143</v>
      </c>
      <c r="B10" s="153" t="s">
        <v>144</v>
      </c>
      <c r="C10" s="153" t="str">
        <f t="shared" si="0"/>
        <v>ASRO (Romania)</v>
      </c>
      <c r="D10" s="154"/>
      <c r="E10" s="154"/>
      <c r="F10" s="150"/>
      <c r="G10" s="151"/>
      <c r="H10" s="158"/>
      <c r="I10" s="159"/>
      <c r="J10" s="147"/>
      <c r="K10" s="147"/>
      <c r="L10" s="155"/>
      <c r="M10" s="156"/>
      <c r="N10" s="157"/>
    </row>
    <row r="11" spans="1:14" ht="14.25">
      <c r="A11" s="153" t="s">
        <v>123</v>
      </c>
      <c r="B11" s="153" t="s">
        <v>124</v>
      </c>
      <c r="C11" s="153" t="str">
        <f t="shared" si="0"/>
        <v>BELST (Belarus)</v>
      </c>
      <c r="D11" s="154"/>
      <c r="E11" s="154">
        <v>1</v>
      </c>
      <c r="F11" s="150"/>
      <c r="G11" s="151"/>
      <c r="H11" s="158" t="s">
        <v>124</v>
      </c>
      <c r="I11" s="159">
        <v>1</v>
      </c>
      <c r="J11" s="147"/>
      <c r="K11" s="147"/>
      <c r="L11" s="155"/>
      <c r="M11" s="156"/>
      <c r="N11" s="157"/>
    </row>
    <row r="12" spans="1:14" ht="14.25">
      <c r="A12" s="153" t="s">
        <v>34</v>
      </c>
      <c r="B12" s="153" t="s">
        <v>35</v>
      </c>
      <c r="C12" s="153" t="str">
        <f t="shared" si="0"/>
        <v>BIS (India)</v>
      </c>
      <c r="D12" s="154">
        <v>8</v>
      </c>
      <c r="E12" s="154">
        <v>14</v>
      </c>
      <c r="F12" s="150" t="s">
        <v>34</v>
      </c>
      <c r="G12" s="151" t="s">
        <v>35</v>
      </c>
      <c r="H12" s="158" t="s">
        <v>35</v>
      </c>
      <c r="I12" s="159">
        <v>14</v>
      </c>
      <c r="J12" s="147" t="s">
        <v>34</v>
      </c>
      <c r="K12" s="147" t="s">
        <v>35</v>
      </c>
      <c r="L12" s="155">
        <v>2</v>
      </c>
      <c r="M12" s="156">
        <v>6</v>
      </c>
      <c r="N12" s="157">
        <v>8</v>
      </c>
    </row>
    <row r="13" spans="1:14" ht="14.25">
      <c r="A13" s="153" t="s">
        <v>16</v>
      </c>
      <c r="B13" s="153" t="s">
        <v>17</v>
      </c>
      <c r="C13" s="153" t="str">
        <f t="shared" si="0"/>
        <v>BOBS (Botswana)</v>
      </c>
      <c r="D13" s="154">
        <v>1</v>
      </c>
      <c r="E13" s="154"/>
      <c r="F13" s="150" t="s">
        <v>16</v>
      </c>
      <c r="G13" s="151" t="s">
        <v>17</v>
      </c>
      <c r="H13" s="158"/>
      <c r="I13" s="159"/>
      <c r="J13" s="147" t="s">
        <v>16</v>
      </c>
      <c r="K13" s="147" t="s">
        <v>17</v>
      </c>
      <c r="L13" s="155"/>
      <c r="M13" s="156">
        <v>1</v>
      </c>
      <c r="N13" s="157">
        <v>1</v>
      </c>
    </row>
    <row r="14" spans="1:14" ht="14.25">
      <c r="A14" s="153" t="s">
        <v>139</v>
      </c>
      <c r="B14" s="153" t="s">
        <v>140</v>
      </c>
      <c r="C14" s="153" t="str">
        <f t="shared" si="0"/>
        <v>BPS (Philippines)</v>
      </c>
      <c r="D14" s="154"/>
      <c r="E14" s="154">
        <v>1</v>
      </c>
      <c r="F14" s="150"/>
      <c r="G14" s="151"/>
      <c r="H14" s="158" t="s">
        <v>140</v>
      </c>
      <c r="I14" s="159">
        <v>1</v>
      </c>
      <c r="J14" s="147"/>
      <c r="K14" s="147"/>
      <c r="L14" s="155"/>
      <c r="M14" s="156"/>
      <c r="N14" s="157"/>
    </row>
    <row r="15" spans="1:14" ht="14.25">
      <c r="A15" s="153" t="s">
        <v>76</v>
      </c>
      <c r="B15" s="153" t="s">
        <v>77</v>
      </c>
      <c r="C15" s="153" t="str">
        <f t="shared" si="0"/>
        <v>BSI (United Kingdom)</v>
      </c>
      <c r="D15" s="154">
        <v>67</v>
      </c>
      <c r="E15" s="154">
        <v>312</v>
      </c>
      <c r="F15" s="150" t="s">
        <v>76</v>
      </c>
      <c r="G15" s="151" t="s">
        <v>77</v>
      </c>
      <c r="H15" s="158" t="s">
        <v>77</v>
      </c>
      <c r="I15" s="159">
        <v>312</v>
      </c>
      <c r="J15" s="147" t="s">
        <v>76</v>
      </c>
      <c r="K15" s="147" t="s">
        <v>77</v>
      </c>
      <c r="L15" s="155">
        <v>21</v>
      </c>
      <c r="M15" s="156">
        <v>46</v>
      </c>
      <c r="N15" s="157">
        <v>67</v>
      </c>
    </row>
    <row r="16" spans="1:14" ht="14.25">
      <c r="A16" s="153" t="s">
        <v>42</v>
      </c>
      <c r="B16" s="153" t="s">
        <v>43</v>
      </c>
      <c r="C16" s="153" t="str">
        <f t="shared" si="0"/>
        <v>BSJ (Jamaica)</v>
      </c>
      <c r="D16" s="154">
        <v>1</v>
      </c>
      <c r="E16" s="154"/>
      <c r="F16" s="150" t="s">
        <v>42</v>
      </c>
      <c r="G16" s="151" t="s">
        <v>43</v>
      </c>
      <c r="H16" s="158"/>
      <c r="I16" s="159"/>
      <c r="J16" s="147" t="s">
        <v>42</v>
      </c>
      <c r="K16" s="147" t="s">
        <v>43</v>
      </c>
      <c r="L16" s="155">
        <v>1</v>
      </c>
      <c r="M16" s="156"/>
      <c r="N16" s="157">
        <v>1</v>
      </c>
    </row>
    <row r="17" spans="1:14" ht="14.25">
      <c r="A17" s="153" t="s">
        <v>115</v>
      </c>
      <c r="B17" s="153" t="s">
        <v>133</v>
      </c>
      <c r="C17" s="153" t="str">
        <f t="shared" si="0"/>
        <v>BSN (Indonesia)</v>
      </c>
      <c r="D17" s="154"/>
      <c r="E17" s="154"/>
      <c r="F17" s="150"/>
      <c r="G17" s="151"/>
      <c r="H17" s="158"/>
      <c r="I17" s="159"/>
      <c r="J17" s="147"/>
      <c r="K17" s="147"/>
      <c r="L17" s="155"/>
      <c r="M17" s="156"/>
      <c r="N17" s="157"/>
    </row>
    <row r="18" spans="1:9" ht="14.25">
      <c r="A18" s="160" t="s">
        <v>224</v>
      </c>
      <c r="B18" s="153" t="s">
        <v>213</v>
      </c>
      <c r="C18" s="153" t="str">
        <f t="shared" si="0"/>
        <v>CYS (Cyprus)</v>
      </c>
      <c r="D18" s="153"/>
      <c r="E18" s="154">
        <v>1</v>
      </c>
      <c r="F18" s="150"/>
      <c r="G18" s="151"/>
      <c r="H18" s="158" t="s">
        <v>213</v>
      </c>
      <c r="I18" s="159">
        <v>1</v>
      </c>
    </row>
    <row r="19" spans="1:9" ht="14.25">
      <c r="A19" s="153" t="s">
        <v>117</v>
      </c>
      <c r="B19" s="153" t="s">
        <v>137</v>
      </c>
      <c r="C19" s="153" t="str">
        <f t="shared" si="0"/>
        <v>DGN (Mexico)</v>
      </c>
      <c r="D19" s="153"/>
      <c r="E19" s="154">
        <v>3</v>
      </c>
      <c r="H19" s="158" t="s">
        <v>137</v>
      </c>
      <c r="I19" s="159">
        <v>3</v>
      </c>
    </row>
    <row r="20" spans="1:14" ht="14.25">
      <c r="A20" s="153" t="s">
        <v>32</v>
      </c>
      <c r="B20" s="153" t="s">
        <v>33</v>
      </c>
      <c r="C20" s="153" t="str">
        <f t="shared" si="0"/>
        <v>DIN (Germany)</v>
      </c>
      <c r="D20" s="154">
        <v>139</v>
      </c>
      <c r="E20" s="154">
        <v>406</v>
      </c>
      <c r="F20" s="150" t="s">
        <v>32</v>
      </c>
      <c r="G20" s="151" t="s">
        <v>33</v>
      </c>
      <c r="H20" s="158" t="s">
        <v>33</v>
      </c>
      <c r="I20" s="159">
        <v>406</v>
      </c>
      <c r="J20" s="147" t="s">
        <v>32</v>
      </c>
      <c r="K20" s="147" t="s">
        <v>33</v>
      </c>
      <c r="L20" s="155">
        <v>36</v>
      </c>
      <c r="M20" s="156">
        <v>103</v>
      </c>
      <c r="N20" s="157">
        <v>139</v>
      </c>
    </row>
    <row r="21" spans="1:14" ht="14.25">
      <c r="A21" s="153" t="s">
        <v>26</v>
      </c>
      <c r="B21" s="153" t="s">
        <v>27</v>
      </c>
      <c r="C21" s="153" t="str">
        <f t="shared" si="0"/>
        <v>DS (Denmark)</v>
      </c>
      <c r="D21" s="154">
        <v>7</v>
      </c>
      <c r="E21" s="154">
        <v>33</v>
      </c>
      <c r="F21" s="150" t="s">
        <v>26</v>
      </c>
      <c r="G21" s="151" t="s">
        <v>27</v>
      </c>
      <c r="H21" s="158" t="s">
        <v>27</v>
      </c>
      <c r="I21" s="159">
        <v>33</v>
      </c>
      <c r="J21" s="147" t="s">
        <v>26</v>
      </c>
      <c r="K21" s="147" t="s">
        <v>27</v>
      </c>
      <c r="L21" s="155">
        <v>4</v>
      </c>
      <c r="M21" s="156">
        <v>3</v>
      </c>
      <c r="N21" s="157">
        <v>7</v>
      </c>
    </row>
    <row r="22" spans="1:14" ht="14.25">
      <c r="A22" s="153" t="s">
        <v>50</v>
      </c>
      <c r="B22" s="153" t="s">
        <v>51</v>
      </c>
      <c r="C22" s="153" t="str">
        <f t="shared" si="0"/>
        <v>DSM (Malaysia)</v>
      </c>
      <c r="D22" s="154">
        <v>4</v>
      </c>
      <c r="E22" s="154">
        <v>9</v>
      </c>
      <c r="F22" s="150" t="s">
        <v>50</v>
      </c>
      <c r="G22" s="151" t="s">
        <v>51</v>
      </c>
      <c r="H22" s="158" t="s">
        <v>51</v>
      </c>
      <c r="I22" s="159">
        <v>9</v>
      </c>
      <c r="J22" s="147" t="s">
        <v>50</v>
      </c>
      <c r="K22" s="147" t="s">
        <v>51</v>
      </c>
      <c r="L22" s="155">
        <v>2</v>
      </c>
      <c r="M22" s="156">
        <v>2</v>
      </c>
      <c r="N22" s="157">
        <v>4</v>
      </c>
    </row>
    <row r="23" spans="1:14" ht="14.25">
      <c r="A23" s="153" t="s">
        <v>74</v>
      </c>
      <c r="B23" s="153" t="s">
        <v>75</v>
      </c>
      <c r="C23" s="153" t="str">
        <f t="shared" si="0"/>
        <v>DTR (Ukraine)</v>
      </c>
      <c r="D23" s="154">
        <v>1</v>
      </c>
      <c r="E23" s="154">
        <v>3</v>
      </c>
      <c r="F23" s="150" t="s">
        <v>74</v>
      </c>
      <c r="G23" s="151" t="s">
        <v>75</v>
      </c>
      <c r="H23" s="158" t="s">
        <v>75</v>
      </c>
      <c r="I23" s="159">
        <v>3</v>
      </c>
      <c r="J23" s="147" t="s">
        <v>74</v>
      </c>
      <c r="K23" s="147" t="s">
        <v>75</v>
      </c>
      <c r="L23" s="155">
        <v>1</v>
      </c>
      <c r="M23" s="156"/>
      <c r="N23" s="157">
        <v>1</v>
      </c>
    </row>
    <row r="24" spans="1:9" ht="14.25">
      <c r="A24" s="153" t="s">
        <v>126</v>
      </c>
      <c r="B24" s="153" t="s">
        <v>127</v>
      </c>
      <c r="C24" s="153" t="str">
        <f t="shared" si="0"/>
        <v>EOS (Egypt)</v>
      </c>
      <c r="D24" s="153"/>
      <c r="E24" s="154">
        <v>3</v>
      </c>
      <c r="F24" s="150"/>
      <c r="G24" s="151"/>
      <c r="H24" s="158" t="s">
        <v>127</v>
      </c>
      <c r="I24" s="159">
        <v>3</v>
      </c>
    </row>
    <row r="25" spans="1:9" ht="14.25">
      <c r="A25" s="153" t="s">
        <v>225</v>
      </c>
      <c r="B25" s="153" t="s">
        <v>214</v>
      </c>
      <c r="C25" s="153" t="str">
        <f t="shared" si="0"/>
        <v>ESMA (United Arab Emirates )</v>
      </c>
      <c r="D25" s="153"/>
      <c r="E25" s="154">
        <v>1</v>
      </c>
      <c r="H25" s="158" t="s">
        <v>214</v>
      </c>
      <c r="I25" s="159">
        <v>1</v>
      </c>
    </row>
    <row r="26" spans="1:9" ht="14.25">
      <c r="A26" s="153" t="s">
        <v>226</v>
      </c>
      <c r="B26" s="153" t="s">
        <v>215</v>
      </c>
      <c r="C26" s="153" t="str">
        <f t="shared" si="0"/>
        <v>EVS (Estonia )</v>
      </c>
      <c r="D26" s="153"/>
      <c r="E26" s="154">
        <v>1</v>
      </c>
      <c r="H26" s="158" t="s">
        <v>215</v>
      </c>
      <c r="I26" s="159">
        <v>1</v>
      </c>
    </row>
    <row r="27" spans="1:14" ht="14.25">
      <c r="A27" s="153" t="s">
        <v>60</v>
      </c>
      <c r="B27" s="153" t="s">
        <v>61</v>
      </c>
      <c r="C27" s="153" t="str">
        <f t="shared" si="0"/>
        <v>GOST R (Russian Federation)</v>
      </c>
      <c r="D27" s="154">
        <v>9</v>
      </c>
      <c r="E27" s="154">
        <v>9</v>
      </c>
      <c r="F27" s="150" t="s">
        <v>60</v>
      </c>
      <c r="G27" s="151" t="s">
        <v>61</v>
      </c>
      <c r="H27" s="158" t="s">
        <v>61</v>
      </c>
      <c r="I27" s="159">
        <v>9</v>
      </c>
      <c r="J27" s="147" t="s">
        <v>60</v>
      </c>
      <c r="K27" s="147" t="s">
        <v>61</v>
      </c>
      <c r="L27" s="155">
        <v>1</v>
      </c>
      <c r="M27" s="156">
        <v>8</v>
      </c>
      <c r="N27" s="157">
        <v>9</v>
      </c>
    </row>
    <row r="28" spans="1:14" ht="14.25">
      <c r="A28" s="153" t="s">
        <v>128</v>
      </c>
      <c r="B28" s="153" t="s">
        <v>129</v>
      </c>
      <c r="C28" s="153" t="str">
        <f t="shared" si="0"/>
        <v>GSA (Ghana)</v>
      </c>
      <c r="D28" s="154">
        <v>1</v>
      </c>
      <c r="E28" s="154">
        <v>1</v>
      </c>
      <c r="F28" s="150"/>
      <c r="G28" s="151"/>
      <c r="H28" s="158" t="s">
        <v>129</v>
      </c>
      <c r="I28" s="159">
        <v>1</v>
      </c>
      <c r="J28" s="147" t="s">
        <v>128</v>
      </c>
      <c r="K28" s="147" t="s">
        <v>129</v>
      </c>
      <c r="L28" s="155"/>
      <c r="M28" s="156">
        <v>1</v>
      </c>
      <c r="N28" s="157">
        <v>1</v>
      </c>
    </row>
    <row r="29" spans="1:9" ht="14.25">
      <c r="A29" s="153" t="s">
        <v>227</v>
      </c>
      <c r="B29" s="153" t="s">
        <v>216</v>
      </c>
      <c r="C29" s="153" t="str">
        <f t="shared" si="0"/>
        <v>IBNORCA (Bolivia, Plurinational State of )</v>
      </c>
      <c r="D29" s="153"/>
      <c r="E29" s="154">
        <v>1</v>
      </c>
      <c r="F29" s="150"/>
      <c r="G29" s="151"/>
      <c r="H29" s="158" t="s">
        <v>216</v>
      </c>
      <c r="I29" s="159">
        <v>1</v>
      </c>
    </row>
    <row r="30" spans="1:14" ht="14.25">
      <c r="A30" s="153" t="s">
        <v>24</v>
      </c>
      <c r="B30" s="153" t="s">
        <v>25</v>
      </c>
      <c r="C30" s="153" t="str">
        <f t="shared" si="0"/>
        <v>ICONTEC (Colombia)</v>
      </c>
      <c r="D30" s="154">
        <v>1</v>
      </c>
      <c r="E30" s="154">
        <v>3</v>
      </c>
      <c r="F30" s="150" t="s">
        <v>24</v>
      </c>
      <c r="G30" s="151" t="s">
        <v>25</v>
      </c>
      <c r="H30" s="158" t="s">
        <v>25</v>
      </c>
      <c r="I30" s="159">
        <v>3</v>
      </c>
      <c r="J30" s="147" t="s">
        <v>24</v>
      </c>
      <c r="K30" s="147" t="s">
        <v>25</v>
      </c>
      <c r="L30" s="155"/>
      <c r="M30" s="156">
        <v>1</v>
      </c>
      <c r="N30" s="157">
        <v>1</v>
      </c>
    </row>
    <row r="31" spans="1:14" ht="14.25">
      <c r="A31" s="153" t="s">
        <v>228</v>
      </c>
      <c r="B31" s="153" t="s">
        <v>217</v>
      </c>
      <c r="C31" s="153" t="str">
        <f t="shared" si="0"/>
        <v>INDECOPI (Peru)</v>
      </c>
      <c r="D31" s="154"/>
      <c r="E31" s="154">
        <v>1</v>
      </c>
      <c r="H31" s="158" t="s">
        <v>217</v>
      </c>
      <c r="I31" s="159">
        <v>1</v>
      </c>
      <c r="J31" s="147"/>
      <c r="K31" s="147"/>
      <c r="L31" s="155"/>
      <c r="M31" s="156"/>
      <c r="N31" s="157"/>
    </row>
    <row r="32" spans="1:14" ht="14.25">
      <c r="A32" s="153" t="s">
        <v>70</v>
      </c>
      <c r="B32" s="153" t="s">
        <v>71</v>
      </c>
      <c r="C32" s="153" t="str">
        <f t="shared" si="0"/>
        <v>INNORPI (Tunisia)</v>
      </c>
      <c r="D32" s="154">
        <v>1</v>
      </c>
      <c r="E32" s="154"/>
      <c r="F32" s="150" t="s">
        <v>70</v>
      </c>
      <c r="G32" s="151" t="s">
        <v>71</v>
      </c>
      <c r="H32" s="158"/>
      <c r="I32" s="159"/>
      <c r="J32" s="147" t="s">
        <v>70</v>
      </c>
      <c r="K32" s="147" t="s">
        <v>71</v>
      </c>
      <c r="L32" s="155">
        <v>1</v>
      </c>
      <c r="M32" s="156"/>
      <c r="N32" s="157">
        <v>1</v>
      </c>
    </row>
    <row r="33" spans="1:14" ht="14.25">
      <c r="A33" s="153" t="s">
        <v>58</v>
      </c>
      <c r="B33" s="153" t="s">
        <v>59</v>
      </c>
      <c r="C33" s="153" t="str">
        <f t="shared" si="0"/>
        <v>IPQ (Portugal)</v>
      </c>
      <c r="D33" s="154">
        <v>1</v>
      </c>
      <c r="E33" s="154">
        <v>9</v>
      </c>
      <c r="F33" s="150" t="s">
        <v>58</v>
      </c>
      <c r="G33" s="151" t="s">
        <v>59</v>
      </c>
      <c r="H33" s="158" t="s">
        <v>59</v>
      </c>
      <c r="I33" s="159">
        <v>9</v>
      </c>
      <c r="J33" s="147" t="s">
        <v>58</v>
      </c>
      <c r="K33" s="147" t="s">
        <v>59</v>
      </c>
      <c r="L33" s="155">
        <v>1</v>
      </c>
      <c r="M33" s="156"/>
      <c r="N33" s="157">
        <v>1</v>
      </c>
    </row>
    <row r="34" spans="1:14" ht="14.25">
      <c r="A34" s="153" t="s">
        <v>8</v>
      </c>
      <c r="B34" s="153" t="s">
        <v>9</v>
      </c>
      <c r="C34" s="153" t="str">
        <f t="shared" si="0"/>
        <v>IRAM (Argentina)</v>
      </c>
      <c r="D34" s="154">
        <v>1</v>
      </c>
      <c r="E34" s="154">
        <v>10</v>
      </c>
      <c r="F34" s="150" t="s">
        <v>8</v>
      </c>
      <c r="G34" s="151" t="s">
        <v>9</v>
      </c>
      <c r="H34" s="158" t="s">
        <v>9</v>
      </c>
      <c r="I34" s="159">
        <v>10</v>
      </c>
      <c r="J34" s="147" t="s">
        <v>8</v>
      </c>
      <c r="K34" s="147" t="s">
        <v>9</v>
      </c>
      <c r="L34" s="155"/>
      <c r="M34" s="156">
        <v>1</v>
      </c>
      <c r="N34" s="157">
        <v>1</v>
      </c>
    </row>
    <row r="35" spans="1:14" ht="14.25">
      <c r="A35" s="153" t="s">
        <v>223</v>
      </c>
      <c r="B35" s="153" t="s">
        <v>218</v>
      </c>
      <c r="C35" s="153" t="str">
        <f t="shared" si="0"/>
        <v>ISC (Cambodia)</v>
      </c>
      <c r="D35" s="154"/>
      <c r="E35" s="154">
        <v>1</v>
      </c>
      <c r="H35" s="158" t="s">
        <v>218</v>
      </c>
      <c r="I35" s="159">
        <v>1</v>
      </c>
      <c r="J35" s="147"/>
      <c r="K35" s="147"/>
      <c r="L35" s="155"/>
      <c r="M35" s="156"/>
      <c r="N35" s="157"/>
    </row>
    <row r="36" spans="1:14" ht="14.25">
      <c r="A36" s="153" t="s">
        <v>36</v>
      </c>
      <c r="B36" s="153" t="s">
        <v>37</v>
      </c>
      <c r="C36" s="153" t="str">
        <f t="shared" si="0"/>
        <v>ISIRI (Iran, Islamic Republic of)</v>
      </c>
      <c r="D36" s="154">
        <v>5</v>
      </c>
      <c r="E36" s="154">
        <v>4</v>
      </c>
      <c r="F36" s="150" t="s">
        <v>36</v>
      </c>
      <c r="G36" s="151" t="s">
        <v>37</v>
      </c>
      <c r="H36" s="158" t="s">
        <v>37</v>
      </c>
      <c r="I36" s="159">
        <v>4</v>
      </c>
      <c r="J36" s="147" t="s">
        <v>36</v>
      </c>
      <c r="K36" s="147" t="s">
        <v>37</v>
      </c>
      <c r="L36" s="155">
        <v>4</v>
      </c>
      <c r="M36" s="156">
        <v>1</v>
      </c>
      <c r="N36" s="157">
        <v>5</v>
      </c>
    </row>
    <row r="37" spans="1:9" ht="14.25">
      <c r="A37" s="153" t="s">
        <v>131</v>
      </c>
      <c r="B37" s="153" t="s">
        <v>132</v>
      </c>
      <c r="C37" s="153" t="str">
        <f t="shared" si="0"/>
        <v>IST (Iceland)</v>
      </c>
      <c r="D37" s="153"/>
      <c r="E37" s="154">
        <v>1</v>
      </c>
      <c r="F37" s="150"/>
      <c r="G37" s="151"/>
      <c r="H37" s="158" t="s">
        <v>132</v>
      </c>
      <c r="I37" s="159">
        <v>1</v>
      </c>
    </row>
    <row r="38" spans="1:14" ht="14.25">
      <c r="A38" s="153" t="s">
        <v>44</v>
      </c>
      <c r="B38" s="153" t="s">
        <v>45</v>
      </c>
      <c r="C38" s="153" t="str">
        <f t="shared" si="0"/>
        <v>JISC (Japan)</v>
      </c>
      <c r="D38" s="154">
        <v>72</v>
      </c>
      <c r="E38" s="154">
        <v>208</v>
      </c>
      <c r="F38" s="150" t="s">
        <v>44</v>
      </c>
      <c r="G38" s="151" t="s">
        <v>45</v>
      </c>
      <c r="H38" s="158" t="s">
        <v>45</v>
      </c>
      <c r="I38" s="159">
        <v>208</v>
      </c>
      <c r="J38" s="147" t="s">
        <v>44</v>
      </c>
      <c r="K38" s="147" t="s">
        <v>45</v>
      </c>
      <c r="L38" s="155">
        <v>17</v>
      </c>
      <c r="M38" s="156">
        <v>55</v>
      </c>
      <c r="N38" s="157">
        <v>72</v>
      </c>
    </row>
    <row r="39" spans="1:14" ht="14.25">
      <c r="A39" s="153" t="s">
        <v>48</v>
      </c>
      <c r="B39" s="153" t="s">
        <v>49</v>
      </c>
      <c r="C39" s="153" t="str">
        <f t="shared" si="0"/>
        <v>KATS (Korea, Republic of)</v>
      </c>
      <c r="D39" s="154">
        <v>18</v>
      </c>
      <c r="E39" s="154">
        <v>92</v>
      </c>
      <c r="F39" s="150" t="s">
        <v>48</v>
      </c>
      <c r="G39" s="151" t="s">
        <v>49</v>
      </c>
      <c r="H39" s="158" t="s">
        <v>49</v>
      </c>
      <c r="I39" s="159">
        <v>92</v>
      </c>
      <c r="J39" s="147" t="s">
        <v>48</v>
      </c>
      <c r="K39" s="147" t="s">
        <v>49</v>
      </c>
      <c r="L39" s="155">
        <v>3</v>
      </c>
      <c r="M39" s="156">
        <v>15</v>
      </c>
      <c r="N39" s="157">
        <v>18</v>
      </c>
    </row>
    <row r="40" spans="1:9" ht="14.25">
      <c r="A40" s="153" t="s">
        <v>135</v>
      </c>
      <c r="B40" s="153" t="s">
        <v>136</v>
      </c>
      <c r="C40" s="153" t="str">
        <f t="shared" si="0"/>
        <v>KAZMEMST (Kazakhstan)</v>
      </c>
      <c r="D40" s="153"/>
      <c r="E40" s="154">
        <v>1</v>
      </c>
      <c r="F40" s="150"/>
      <c r="G40" s="151"/>
      <c r="H40" s="158" t="s">
        <v>136</v>
      </c>
      <c r="I40" s="159">
        <v>1</v>
      </c>
    </row>
    <row r="41" spans="1:14" ht="14.25">
      <c r="A41" s="153" t="s">
        <v>46</v>
      </c>
      <c r="B41" s="153" t="s">
        <v>47</v>
      </c>
      <c r="C41" s="153" t="str">
        <f t="shared" si="0"/>
        <v>KEBS (Kenya)</v>
      </c>
      <c r="D41" s="154">
        <v>1</v>
      </c>
      <c r="E41" s="154">
        <v>1</v>
      </c>
      <c r="F41" s="150" t="s">
        <v>46</v>
      </c>
      <c r="G41" s="151" t="s">
        <v>47</v>
      </c>
      <c r="H41" s="158" t="s">
        <v>47</v>
      </c>
      <c r="I41" s="159">
        <v>1</v>
      </c>
      <c r="J41" s="147" t="s">
        <v>46</v>
      </c>
      <c r="K41" s="147" t="s">
        <v>47</v>
      </c>
      <c r="L41" s="155">
        <v>1</v>
      </c>
      <c r="M41" s="156"/>
      <c r="N41" s="157">
        <v>1</v>
      </c>
    </row>
    <row r="42" spans="1:14" ht="14.25">
      <c r="A42" s="153" t="s">
        <v>114</v>
      </c>
      <c r="B42" s="153" t="s">
        <v>130</v>
      </c>
      <c r="C42" s="153" t="str">
        <f t="shared" si="0"/>
        <v>MSZT (Hungary)</v>
      </c>
      <c r="D42" s="154"/>
      <c r="E42" s="154"/>
      <c r="F42" s="150"/>
      <c r="G42" s="151"/>
      <c r="H42" s="158"/>
      <c r="I42" s="159"/>
      <c r="J42" s="147"/>
      <c r="K42" s="147"/>
      <c r="L42" s="155"/>
      <c r="M42" s="156"/>
      <c r="N42" s="157"/>
    </row>
    <row r="43" spans="1:14" ht="14.25">
      <c r="A43" s="153" t="s">
        <v>14</v>
      </c>
      <c r="B43" s="153" t="s">
        <v>15</v>
      </c>
      <c r="C43" s="153" t="str">
        <f t="shared" si="0"/>
        <v>NBN (Belgium)</v>
      </c>
      <c r="D43" s="154">
        <v>3</v>
      </c>
      <c r="E43" s="154">
        <v>34</v>
      </c>
      <c r="F43" s="150" t="s">
        <v>14</v>
      </c>
      <c r="G43" s="151" t="s">
        <v>15</v>
      </c>
      <c r="H43" s="158" t="s">
        <v>15</v>
      </c>
      <c r="I43" s="159">
        <v>34</v>
      </c>
      <c r="J43" s="147" t="s">
        <v>14</v>
      </c>
      <c r="K43" s="147" t="s">
        <v>15</v>
      </c>
      <c r="L43" s="155">
        <v>3</v>
      </c>
      <c r="M43" s="156"/>
      <c r="N43" s="157">
        <v>3</v>
      </c>
    </row>
    <row r="44" spans="1:14" ht="14.25">
      <c r="A44" s="153" t="s">
        <v>52</v>
      </c>
      <c r="B44" s="153" t="s">
        <v>53</v>
      </c>
      <c r="C44" s="153" t="str">
        <f aca="true" t="shared" si="1" ref="C44:C62">CONCATENATE(B44," (",A44,")")</f>
        <v>NEN (Netherlands)</v>
      </c>
      <c r="D44" s="154">
        <v>19</v>
      </c>
      <c r="E44" s="154">
        <v>91</v>
      </c>
      <c r="F44" s="150" t="s">
        <v>52</v>
      </c>
      <c r="G44" s="151" t="s">
        <v>53</v>
      </c>
      <c r="H44" s="158" t="s">
        <v>53</v>
      </c>
      <c r="I44" s="159">
        <v>91</v>
      </c>
      <c r="J44" s="147" t="s">
        <v>52</v>
      </c>
      <c r="K44" s="147" t="s">
        <v>53</v>
      </c>
      <c r="L44" s="155">
        <v>9</v>
      </c>
      <c r="M44" s="156">
        <v>10</v>
      </c>
      <c r="N44" s="157">
        <v>19</v>
      </c>
    </row>
    <row r="45" spans="1:14" ht="14.25">
      <c r="A45" s="153" t="s">
        <v>116</v>
      </c>
      <c r="B45" s="153" t="s">
        <v>134</v>
      </c>
      <c r="C45" s="153" t="str">
        <f t="shared" si="1"/>
        <v>NSAI (Ireland)</v>
      </c>
      <c r="D45" s="154"/>
      <c r="E45" s="154">
        <v>2</v>
      </c>
      <c r="H45" s="158" t="s">
        <v>134</v>
      </c>
      <c r="I45" s="159">
        <v>2</v>
      </c>
      <c r="J45" s="147"/>
      <c r="K45" s="147"/>
      <c r="L45" s="155"/>
      <c r="M45" s="156"/>
      <c r="N45" s="157"/>
    </row>
    <row r="46" spans="1:14" ht="14.25">
      <c r="A46" s="153" t="s">
        <v>56</v>
      </c>
      <c r="B46" s="153" t="s">
        <v>57</v>
      </c>
      <c r="C46" s="153" t="str">
        <f t="shared" si="1"/>
        <v>PKN (Poland)</v>
      </c>
      <c r="D46" s="154">
        <v>3</v>
      </c>
      <c r="E46" s="154"/>
      <c r="F46" s="150" t="s">
        <v>56</v>
      </c>
      <c r="G46" s="151" t="s">
        <v>57</v>
      </c>
      <c r="H46" s="158"/>
      <c r="I46" s="159"/>
      <c r="J46" s="147" t="s">
        <v>56</v>
      </c>
      <c r="K46" s="147" t="s">
        <v>57</v>
      </c>
      <c r="L46" s="155">
        <v>1</v>
      </c>
      <c r="M46" s="156">
        <v>2</v>
      </c>
      <c r="N46" s="157">
        <v>3</v>
      </c>
    </row>
    <row r="47" spans="1:9" ht="14.25">
      <c r="A47" s="153" t="s">
        <v>141</v>
      </c>
      <c r="B47" s="153" t="s">
        <v>142</v>
      </c>
      <c r="C47" s="153" t="str">
        <f t="shared" si="1"/>
        <v>QS (Qatar)</v>
      </c>
      <c r="D47" s="153"/>
      <c r="E47" s="154">
        <v>1</v>
      </c>
      <c r="F47" s="150"/>
      <c r="G47" s="151"/>
      <c r="H47" s="158" t="s">
        <v>142</v>
      </c>
      <c r="I47" s="159">
        <v>1</v>
      </c>
    </row>
    <row r="48" spans="1:14" ht="14.25">
      <c r="A48" s="153" t="s">
        <v>10</v>
      </c>
      <c r="B48" s="153" t="s">
        <v>11</v>
      </c>
      <c r="C48" s="153" t="str">
        <f t="shared" si="1"/>
        <v>SA (Australia)</v>
      </c>
      <c r="D48" s="154">
        <v>22</v>
      </c>
      <c r="E48" s="154">
        <v>62</v>
      </c>
      <c r="F48" s="150" t="s">
        <v>10</v>
      </c>
      <c r="G48" s="151" t="s">
        <v>11</v>
      </c>
      <c r="H48" s="158" t="s">
        <v>11</v>
      </c>
      <c r="I48" s="159">
        <v>62</v>
      </c>
      <c r="J48" s="147" t="s">
        <v>10</v>
      </c>
      <c r="K48" s="147" t="s">
        <v>11</v>
      </c>
      <c r="L48" s="155">
        <v>5</v>
      </c>
      <c r="M48" s="156">
        <v>17</v>
      </c>
      <c r="N48" s="157">
        <v>22</v>
      </c>
    </row>
    <row r="49" spans="1:14" ht="14.25">
      <c r="A49" s="153" t="s">
        <v>62</v>
      </c>
      <c r="B49" s="153" t="s">
        <v>63</v>
      </c>
      <c r="C49" s="153" t="str">
        <f t="shared" si="1"/>
        <v>SABS (South Africa)</v>
      </c>
      <c r="D49" s="154">
        <v>9</v>
      </c>
      <c r="E49" s="154">
        <v>15</v>
      </c>
      <c r="F49" s="150" t="s">
        <v>62</v>
      </c>
      <c r="G49" s="151" t="s">
        <v>63</v>
      </c>
      <c r="H49" s="158" t="s">
        <v>63</v>
      </c>
      <c r="I49" s="159">
        <v>15</v>
      </c>
      <c r="J49" s="147" t="s">
        <v>62</v>
      </c>
      <c r="K49" s="147" t="s">
        <v>63</v>
      </c>
      <c r="L49" s="155">
        <v>4</v>
      </c>
      <c r="M49" s="156">
        <v>5</v>
      </c>
      <c r="N49" s="157">
        <v>9</v>
      </c>
    </row>
    <row r="50" spans="1:14" ht="14.25">
      <c r="A50" s="153" t="s">
        <v>22</v>
      </c>
      <c r="B50" s="153" t="s">
        <v>23</v>
      </c>
      <c r="C50" s="153" t="str">
        <f t="shared" si="1"/>
        <v>SAC (China)</v>
      </c>
      <c r="D50" s="154">
        <v>60</v>
      </c>
      <c r="E50" s="154">
        <v>101</v>
      </c>
      <c r="F50" s="150" t="s">
        <v>22</v>
      </c>
      <c r="G50" s="151" t="s">
        <v>23</v>
      </c>
      <c r="H50" s="158" t="s">
        <v>23</v>
      </c>
      <c r="I50" s="159">
        <v>101</v>
      </c>
      <c r="J50" s="147" t="s">
        <v>22</v>
      </c>
      <c r="K50" s="147" t="s">
        <v>23</v>
      </c>
      <c r="L50" s="155">
        <v>32</v>
      </c>
      <c r="M50" s="156">
        <v>28</v>
      </c>
      <c r="N50" s="157">
        <v>60</v>
      </c>
    </row>
    <row r="51" spans="1:14" ht="14.25">
      <c r="A51" s="153" t="s">
        <v>20</v>
      </c>
      <c r="B51" s="153" t="s">
        <v>21</v>
      </c>
      <c r="C51" s="153" t="str">
        <f t="shared" si="1"/>
        <v>SCC (Canada)</v>
      </c>
      <c r="D51" s="154">
        <v>15</v>
      </c>
      <c r="E51" s="154">
        <v>101</v>
      </c>
      <c r="F51" s="150" t="s">
        <v>20</v>
      </c>
      <c r="G51" s="151" t="s">
        <v>21</v>
      </c>
      <c r="H51" s="158" t="s">
        <v>21</v>
      </c>
      <c r="I51" s="159">
        <v>101</v>
      </c>
      <c r="J51" s="147" t="s">
        <v>20</v>
      </c>
      <c r="K51" s="147" t="s">
        <v>21</v>
      </c>
      <c r="L51" s="155">
        <v>7</v>
      </c>
      <c r="M51" s="156">
        <v>8</v>
      </c>
      <c r="N51" s="157">
        <v>15</v>
      </c>
    </row>
    <row r="52" spans="1:14" ht="14.25">
      <c r="A52" s="153" t="s">
        <v>28</v>
      </c>
      <c r="B52" s="153" t="s">
        <v>29</v>
      </c>
      <c r="C52" s="153" t="str">
        <f t="shared" si="1"/>
        <v>SFS (Finland)</v>
      </c>
      <c r="D52" s="154">
        <v>2</v>
      </c>
      <c r="E52" s="154">
        <v>8</v>
      </c>
      <c r="F52" s="150" t="s">
        <v>28</v>
      </c>
      <c r="G52" s="151" t="s">
        <v>29</v>
      </c>
      <c r="H52" s="158" t="s">
        <v>29</v>
      </c>
      <c r="I52" s="159">
        <v>8</v>
      </c>
      <c r="J52" s="147" t="s">
        <v>28</v>
      </c>
      <c r="K52" s="147" t="s">
        <v>29</v>
      </c>
      <c r="L52" s="155"/>
      <c r="M52" s="156">
        <v>2</v>
      </c>
      <c r="N52" s="157">
        <v>2</v>
      </c>
    </row>
    <row r="53" spans="1:14" ht="14.25">
      <c r="A53" s="153" t="s">
        <v>38</v>
      </c>
      <c r="B53" s="153" t="s">
        <v>39</v>
      </c>
      <c r="C53" s="153" t="str">
        <f t="shared" si="1"/>
        <v>SII (Israel)</v>
      </c>
      <c r="D53" s="154">
        <v>3</v>
      </c>
      <c r="E53" s="154">
        <v>9</v>
      </c>
      <c r="F53" s="150" t="s">
        <v>38</v>
      </c>
      <c r="G53" s="151" t="s">
        <v>39</v>
      </c>
      <c r="H53" s="158" t="s">
        <v>39</v>
      </c>
      <c r="I53" s="159">
        <v>9</v>
      </c>
      <c r="J53" s="147" t="s">
        <v>38</v>
      </c>
      <c r="K53" s="147" t="s">
        <v>39</v>
      </c>
      <c r="L53" s="155"/>
      <c r="M53" s="156">
        <v>3</v>
      </c>
      <c r="N53" s="157">
        <v>3</v>
      </c>
    </row>
    <row r="54" spans="1:14" ht="14.25">
      <c r="A54" s="153" t="s">
        <v>66</v>
      </c>
      <c r="B54" s="153" t="s">
        <v>67</v>
      </c>
      <c r="C54" s="153" t="str">
        <f t="shared" si="1"/>
        <v>SIS (Sweden)</v>
      </c>
      <c r="D54" s="154">
        <v>27</v>
      </c>
      <c r="E54" s="154">
        <v>69</v>
      </c>
      <c r="F54" s="150" t="s">
        <v>66</v>
      </c>
      <c r="G54" s="151" t="s">
        <v>67</v>
      </c>
      <c r="H54" s="158" t="s">
        <v>67</v>
      </c>
      <c r="I54" s="159">
        <v>69</v>
      </c>
      <c r="J54" s="147" t="s">
        <v>66</v>
      </c>
      <c r="K54" s="147" t="s">
        <v>67</v>
      </c>
      <c r="L54" s="155">
        <v>13</v>
      </c>
      <c r="M54" s="156">
        <v>14</v>
      </c>
      <c r="N54" s="157">
        <v>27</v>
      </c>
    </row>
    <row r="55" spans="1:14" ht="14.25">
      <c r="A55" s="153" t="s">
        <v>54</v>
      </c>
      <c r="B55" s="153" t="s">
        <v>55</v>
      </c>
      <c r="C55" s="153" t="str">
        <f t="shared" si="1"/>
        <v>SN (Norway)</v>
      </c>
      <c r="D55" s="154">
        <v>10</v>
      </c>
      <c r="E55" s="154">
        <v>37</v>
      </c>
      <c r="F55" s="150" t="s">
        <v>54</v>
      </c>
      <c r="G55" s="151" t="s">
        <v>55</v>
      </c>
      <c r="H55" s="158" t="s">
        <v>55</v>
      </c>
      <c r="I55" s="159">
        <v>37</v>
      </c>
      <c r="J55" s="147" t="s">
        <v>54</v>
      </c>
      <c r="K55" s="147" t="s">
        <v>55</v>
      </c>
      <c r="L55" s="155">
        <v>5</v>
      </c>
      <c r="M55" s="156">
        <v>5</v>
      </c>
      <c r="N55" s="157">
        <v>10</v>
      </c>
    </row>
    <row r="56" spans="1:14" ht="14.25">
      <c r="A56" s="153" t="s">
        <v>68</v>
      </c>
      <c r="B56" s="153" t="s">
        <v>69</v>
      </c>
      <c r="C56" s="153" t="str">
        <f t="shared" si="1"/>
        <v>SNV (Switzerland)</v>
      </c>
      <c r="D56" s="154">
        <v>17</v>
      </c>
      <c r="E56" s="154">
        <v>45</v>
      </c>
      <c r="F56" s="150" t="s">
        <v>68</v>
      </c>
      <c r="G56" s="151" t="s">
        <v>69</v>
      </c>
      <c r="H56" s="158" t="s">
        <v>69</v>
      </c>
      <c r="I56" s="159">
        <v>45</v>
      </c>
      <c r="J56" s="147" t="s">
        <v>68</v>
      </c>
      <c r="K56" s="147" t="s">
        <v>69</v>
      </c>
      <c r="L56" s="155">
        <v>3</v>
      </c>
      <c r="M56" s="156">
        <v>14</v>
      </c>
      <c r="N56" s="157">
        <v>17</v>
      </c>
    </row>
    <row r="57" spans="1:9" ht="14.25">
      <c r="A57" s="153" t="s">
        <v>118</v>
      </c>
      <c r="B57" s="153" t="s">
        <v>138</v>
      </c>
      <c r="C57" s="153" t="str">
        <f t="shared" si="1"/>
        <v>SNZ (New Zealand)</v>
      </c>
      <c r="D57" s="153"/>
      <c r="E57" s="154">
        <v>4</v>
      </c>
      <c r="F57" s="150"/>
      <c r="G57" s="151"/>
      <c r="H57" s="158" t="s">
        <v>138</v>
      </c>
      <c r="I57" s="159">
        <v>4</v>
      </c>
    </row>
    <row r="58" spans="1:9" ht="14.25">
      <c r="A58" s="153" t="s">
        <v>119</v>
      </c>
      <c r="B58" s="153" t="s">
        <v>145</v>
      </c>
      <c r="C58" s="153" t="str">
        <f t="shared" si="1"/>
        <v>SPRING SG (Singapore)</v>
      </c>
      <c r="D58" s="153"/>
      <c r="E58" s="154">
        <v>1</v>
      </c>
      <c r="F58" s="150"/>
      <c r="G58" s="151"/>
      <c r="H58" s="158" t="s">
        <v>145</v>
      </c>
      <c r="I58" s="159">
        <v>1</v>
      </c>
    </row>
    <row r="59" spans="1:9" ht="14.25">
      <c r="A59" s="153" t="s">
        <v>120</v>
      </c>
      <c r="B59" s="153" t="s">
        <v>146</v>
      </c>
      <c r="C59" s="153" t="str">
        <f t="shared" si="1"/>
        <v>TISI (Thailand)</v>
      </c>
      <c r="D59" s="153"/>
      <c r="E59" s="154">
        <v>6</v>
      </c>
      <c r="H59" s="158" t="s">
        <v>146</v>
      </c>
      <c r="I59" s="159">
        <v>6</v>
      </c>
    </row>
    <row r="60" spans="1:14" ht="14.25">
      <c r="A60" s="153" t="s">
        <v>72</v>
      </c>
      <c r="B60" s="153" t="s">
        <v>73</v>
      </c>
      <c r="C60" s="153" t="str">
        <f t="shared" si="1"/>
        <v>TSE (Turkey)</v>
      </c>
      <c r="D60" s="154">
        <v>3</v>
      </c>
      <c r="E60" s="154">
        <v>2</v>
      </c>
      <c r="F60" s="150" t="s">
        <v>72</v>
      </c>
      <c r="G60" s="151" t="s">
        <v>73</v>
      </c>
      <c r="H60" s="158" t="s">
        <v>73</v>
      </c>
      <c r="I60" s="159">
        <v>2</v>
      </c>
      <c r="J60" s="147" t="s">
        <v>72</v>
      </c>
      <c r="K60" s="147" t="s">
        <v>73</v>
      </c>
      <c r="L60" s="155"/>
      <c r="M60" s="156">
        <v>3</v>
      </c>
      <c r="N60" s="157">
        <v>3</v>
      </c>
    </row>
    <row r="61" spans="1:9" ht="14.25">
      <c r="A61" s="153" t="s">
        <v>229</v>
      </c>
      <c r="B61" s="153" t="s">
        <v>220</v>
      </c>
      <c r="C61" s="153" t="str">
        <f t="shared" si="1"/>
        <v>TTBS (Trinidad and Tobago )</v>
      </c>
      <c r="D61" s="153"/>
      <c r="E61" s="154">
        <v>1</v>
      </c>
      <c r="H61" s="158" t="s">
        <v>220</v>
      </c>
      <c r="I61" s="159">
        <v>1</v>
      </c>
    </row>
    <row r="62" spans="1:9" ht="14.25">
      <c r="A62" s="160" t="s">
        <v>230</v>
      </c>
      <c r="B62" s="153" t="s">
        <v>221</v>
      </c>
      <c r="C62" s="153" t="str">
        <f t="shared" si="1"/>
        <v>UNBS (Uganda)</v>
      </c>
      <c r="D62" s="153"/>
      <c r="E62" s="154">
        <v>1</v>
      </c>
      <c r="H62" s="158" t="s">
        <v>221</v>
      </c>
      <c r="I62" s="159">
        <v>1</v>
      </c>
    </row>
    <row r="63" spans="1:14" ht="14.25">
      <c r="A63" s="153" t="s">
        <v>40</v>
      </c>
      <c r="B63" s="153" t="s">
        <v>41</v>
      </c>
      <c r="C63" s="153" t="str">
        <f>CONCATENATE(B63," (",A63,")")</f>
        <v>UNI (Italy)</v>
      </c>
      <c r="D63" s="154">
        <v>23</v>
      </c>
      <c r="E63" s="154">
        <v>43</v>
      </c>
      <c r="F63" s="150" t="s">
        <v>40</v>
      </c>
      <c r="G63" s="151" t="s">
        <v>41</v>
      </c>
      <c r="H63" s="158" t="s">
        <v>41</v>
      </c>
      <c r="I63" s="159">
        <v>43</v>
      </c>
      <c r="J63" s="147" t="s">
        <v>40</v>
      </c>
      <c r="K63" s="147" t="s">
        <v>41</v>
      </c>
      <c r="L63" s="155">
        <v>4</v>
      </c>
      <c r="M63" s="156">
        <v>19</v>
      </c>
      <c r="N63" s="157">
        <v>23</v>
      </c>
    </row>
    <row r="64" spans="1:9" ht="14.25">
      <c r="A64" s="153" t="s">
        <v>113</v>
      </c>
      <c r="B64" s="153" t="s">
        <v>125</v>
      </c>
      <c r="C64" s="153" t="str">
        <f>CONCATENATE(B64," (",A64,")")</f>
        <v>UNMZ (Czech Republic)</v>
      </c>
      <c r="D64" s="153"/>
      <c r="E64" s="154">
        <v>3</v>
      </c>
      <c r="F64" s="150"/>
      <c r="G64" s="151"/>
      <c r="H64" s="158" t="s">
        <v>125</v>
      </c>
      <c r="I64" s="159">
        <v>3</v>
      </c>
    </row>
    <row r="65" spans="1:9" ht="14.25" hidden="1">
      <c r="A65" s="153"/>
      <c r="B65" s="153" t="s">
        <v>219</v>
      </c>
      <c r="C65" s="153"/>
      <c r="D65" s="153"/>
      <c r="E65" s="154">
        <v>3</v>
      </c>
      <c r="H65" s="158" t="s">
        <v>219</v>
      </c>
      <c r="I65" s="159">
        <v>3</v>
      </c>
    </row>
    <row r="66" spans="1:14" ht="14.25">
      <c r="A66" s="161" t="s">
        <v>7</v>
      </c>
      <c r="B66" s="161"/>
      <c r="C66" s="161"/>
      <c r="D66" s="154">
        <v>765</v>
      </c>
      <c r="E66" s="153">
        <v>2581</v>
      </c>
      <c r="F66" s="162" t="s">
        <v>7</v>
      </c>
      <c r="G66" s="163"/>
      <c r="J66" s="164" t="s">
        <v>7</v>
      </c>
      <c r="K66" s="165"/>
      <c r="L66" s="166">
        <v>249</v>
      </c>
      <c r="M66" s="167">
        <v>516</v>
      </c>
      <c r="N66" s="168">
        <v>765</v>
      </c>
    </row>
    <row r="67" spans="1:3" ht="14.25">
      <c r="A67" s="169"/>
      <c r="B67" s="170"/>
      <c r="C67" s="170"/>
    </row>
    <row r="68" spans="1:3" ht="14.25">
      <c r="A68" s="169"/>
      <c r="B68" s="170"/>
      <c r="C68" s="170"/>
    </row>
    <row r="69" spans="1:3" ht="14.25">
      <c r="A69" s="169"/>
      <c r="B69" s="170"/>
      <c r="C69" s="170"/>
    </row>
    <row r="70" spans="1:3" ht="14.25">
      <c r="A70" s="169"/>
      <c r="B70" s="170"/>
      <c r="C70" s="170"/>
    </row>
    <row r="71" spans="1:3" ht="14.25">
      <c r="A71" s="169"/>
      <c r="B71" s="170"/>
      <c r="C71" s="170"/>
    </row>
    <row r="72" spans="1:3" ht="14.25">
      <c r="A72" s="169"/>
      <c r="B72" s="170"/>
      <c r="C72" s="170"/>
    </row>
    <row r="73" spans="1:3" ht="14.25">
      <c r="A73" s="169"/>
      <c r="B73" s="170"/>
      <c r="C73" s="170"/>
    </row>
    <row r="74" spans="1:3" ht="14.25">
      <c r="A74" s="169"/>
      <c r="B74" s="170"/>
      <c r="C74" s="170"/>
    </row>
    <row r="75" spans="1:3" ht="14.25">
      <c r="A75" s="169"/>
      <c r="B75" s="170"/>
      <c r="C75" s="170"/>
    </row>
    <row r="76" spans="1:3" ht="14.25">
      <c r="A76" s="169"/>
      <c r="B76" s="170"/>
      <c r="C76" s="170"/>
    </row>
    <row r="77" spans="1:3" ht="14.25">
      <c r="A77" s="169"/>
      <c r="B77" s="170"/>
      <c r="C77" s="170"/>
    </row>
    <row r="78" spans="1:3" ht="14.25">
      <c r="A78" s="169"/>
      <c r="B78" s="170"/>
      <c r="C78" s="170"/>
    </row>
    <row r="79" spans="1:3" ht="14.25">
      <c r="A79" s="169"/>
      <c r="B79" s="170"/>
      <c r="C79" s="170"/>
    </row>
    <row r="80" spans="1:3" ht="14.25">
      <c r="A80" s="169"/>
      <c r="B80" s="170"/>
      <c r="C80" s="170"/>
    </row>
    <row r="81" spans="1:3" ht="14.25">
      <c r="A81" s="169"/>
      <c r="B81" s="170"/>
      <c r="C81" s="170"/>
    </row>
    <row r="82" spans="1:3" ht="14.25">
      <c r="A82" s="169"/>
      <c r="B82" s="170"/>
      <c r="C82" s="170"/>
    </row>
    <row r="83" spans="1:3" ht="14.25">
      <c r="A83" s="169"/>
      <c r="B83" s="170"/>
      <c r="C83" s="170"/>
    </row>
    <row r="84" spans="1:3" ht="14.25">
      <c r="A84" s="169"/>
      <c r="B84" s="170"/>
      <c r="C84" s="170"/>
    </row>
    <row r="85" spans="1:3" ht="14.25">
      <c r="A85" s="169"/>
      <c r="B85" s="170"/>
      <c r="C85" s="170"/>
    </row>
    <row r="86" spans="1:3" ht="14.25">
      <c r="A86" s="169"/>
      <c r="B86" s="170"/>
      <c r="C86" s="170"/>
    </row>
    <row r="87" spans="1:3" ht="14.25">
      <c r="A87" s="169"/>
      <c r="B87" s="170"/>
      <c r="C87" s="170"/>
    </row>
    <row r="88" spans="1:3" ht="14.25">
      <c r="A88" s="169"/>
      <c r="B88" s="170"/>
      <c r="C88" s="170"/>
    </row>
    <row r="89" spans="1:3" ht="14.25">
      <c r="A89" s="169"/>
      <c r="B89" s="170"/>
      <c r="C89" s="170"/>
    </row>
    <row r="90" spans="1:3" ht="14.25">
      <c r="A90" s="169"/>
      <c r="B90" s="170"/>
      <c r="C90" s="170"/>
    </row>
    <row r="91" spans="1:3" ht="14.25">
      <c r="A91" s="169"/>
      <c r="B91" s="170"/>
      <c r="C91" s="170"/>
    </row>
    <row r="92" spans="1:3" ht="14.25">
      <c r="A92" s="169"/>
      <c r="B92" s="170"/>
      <c r="C92" s="170"/>
    </row>
    <row r="93" spans="1:3" ht="14.25">
      <c r="A93" s="169"/>
      <c r="B93" s="170"/>
      <c r="C93" s="170"/>
    </row>
    <row r="94" spans="1:3" ht="14.25">
      <c r="A94" s="169"/>
      <c r="B94" s="170"/>
      <c r="C94" s="170"/>
    </row>
    <row r="95" spans="1:3" ht="14.25">
      <c r="A95" s="34"/>
      <c r="B95" s="171"/>
      <c r="C95" s="171"/>
    </row>
    <row r="96" spans="1:3" ht="14.25">
      <c r="A96" s="34"/>
      <c r="B96" s="171"/>
      <c r="C96" s="171"/>
    </row>
    <row r="97" spans="1:3" ht="14.25">
      <c r="A97" s="34"/>
      <c r="B97" s="171"/>
      <c r="C97" s="171"/>
    </row>
    <row r="98" spans="1:3" ht="14.25">
      <c r="A98" s="34"/>
      <c r="B98" s="171"/>
      <c r="C98" s="171"/>
    </row>
    <row r="99" spans="1:3" ht="14.25">
      <c r="A99" s="34"/>
      <c r="B99" s="171"/>
      <c r="C99" s="171"/>
    </row>
    <row r="100" spans="1:3" ht="14.25">
      <c r="A100" s="34"/>
      <c r="B100" s="171"/>
      <c r="C100" s="171"/>
    </row>
    <row r="101" spans="1:3" ht="14.25">
      <c r="A101" s="34"/>
      <c r="B101" s="171"/>
      <c r="C101" s="171"/>
    </row>
    <row r="102" spans="1:3" ht="14.25">
      <c r="A102" s="34"/>
      <c r="B102" s="171"/>
      <c r="C102" s="171"/>
    </row>
    <row r="103" spans="1:3" ht="14.25">
      <c r="A103" s="34"/>
      <c r="B103" s="171"/>
      <c r="C103" s="171"/>
    </row>
    <row r="104" spans="1:3" ht="14.25">
      <c r="A104" s="34"/>
      <c r="B104" s="171"/>
      <c r="C104" s="171"/>
    </row>
    <row r="105" spans="1:3" ht="14.25">
      <c r="A105" s="34"/>
      <c r="B105" s="171"/>
      <c r="C105" s="171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  <row r="119" ht="14.25">
      <c r="A119" s="34"/>
    </row>
  </sheetData>
  <sheetProtection/>
  <autoFilter ref="A4:N6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8.57421875" style="0" customWidth="1"/>
    <col min="2" max="2" width="15.140625" style="99" customWidth="1"/>
    <col min="3" max="3" width="16.00390625" style="25" customWidth="1"/>
    <col min="4" max="4" width="22.140625" style="0" customWidth="1"/>
  </cols>
  <sheetData>
    <row r="1" spans="1:2" ht="15.75">
      <c r="A1" s="35"/>
      <c r="B1" s="100"/>
    </row>
    <row r="2" spans="1:2" ht="15.75">
      <c r="A2" s="35"/>
      <c r="B2" s="100"/>
    </row>
    <row r="3" spans="1:2" ht="17.25">
      <c r="A3" s="47" t="s">
        <v>0</v>
      </c>
      <c r="B3" s="100"/>
    </row>
    <row r="4" spans="1:2" ht="15.75">
      <c r="A4" s="42"/>
      <c r="B4" s="100"/>
    </row>
    <row r="5" spans="1:2" ht="18">
      <c r="A5" s="104" t="s">
        <v>171</v>
      </c>
      <c r="B5" s="172">
        <v>3511</v>
      </c>
    </row>
    <row r="6" spans="1:2" ht="18">
      <c r="A6" s="109" t="s">
        <v>172</v>
      </c>
      <c r="B6" s="172">
        <v>238</v>
      </c>
    </row>
    <row r="7" spans="1:2" ht="18">
      <c r="A7" s="109" t="s">
        <v>173</v>
      </c>
      <c r="B7" s="172">
        <v>521</v>
      </c>
    </row>
    <row r="8" spans="1:2" ht="18">
      <c r="A8" s="105" t="s">
        <v>149</v>
      </c>
      <c r="B8" s="172">
        <v>2592</v>
      </c>
    </row>
    <row r="9" spans="1:2" ht="18">
      <c r="A9" s="105" t="s">
        <v>150</v>
      </c>
      <c r="B9" s="172">
        <v>160</v>
      </c>
    </row>
    <row r="10" spans="1:2" ht="15.75">
      <c r="A10" s="101"/>
      <c r="B10" s="100"/>
    </row>
    <row r="11" spans="1:2" ht="15.75">
      <c r="A11" s="35"/>
      <c r="B11" s="100"/>
    </row>
    <row r="12" spans="1:8" ht="17.25">
      <c r="A12" s="65" t="s">
        <v>170</v>
      </c>
      <c r="B12" s="102"/>
      <c r="C12" s="125"/>
      <c r="D12" s="34"/>
      <c r="E12" s="34"/>
      <c r="F12" s="33"/>
      <c r="G12" s="33"/>
      <c r="H12" s="33"/>
    </row>
    <row r="13" spans="1:8" ht="12" customHeight="1">
      <c r="A13" s="65"/>
      <c r="B13" s="102"/>
      <c r="C13" s="125"/>
      <c r="D13" s="34"/>
      <c r="E13" s="34"/>
      <c r="F13" s="33"/>
      <c r="G13" s="33"/>
      <c r="H13" s="33"/>
    </row>
    <row r="14" spans="1:8" ht="47.25" customHeight="1">
      <c r="A14" s="92" t="s">
        <v>174</v>
      </c>
      <c r="B14" s="106">
        <v>651</v>
      </c>
      <c r="C14" s="144"/>
      <c r="D14" s="34"/>
      <c r="E14" s="34"/>
      <c r="F14" s="33"/>
      <c r="G14" s="33"/>
      <c r="H14" s="33"/>
    </row>
    <row r="15" spans="1:8" ht="15.75">
      <c r="A15" s="33"/>
      <c r="B15" s="98"/>
      <c r="C15" s="125"/>
      <c r="D15" s="34"/>
      <c r="E15" s="34"/>
      <c r="F15" s="33"/>
      <c r="G15" s="33"/>
      <c r="H15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25">
      <c r="A2" s="36" t="s">
        <v>151</v>
      </c>
    </row>
    <row r="3" ht="17.25">
      <c r="A3" s="36"/>
    </row>
    <row r="4" ht="15.75">
      <c r="A4" s="54" t="s">
        <v>1</v>
      </c>
    </row>
    <row r="5" ht="45">
      <c r="A5" s="55" t="s">
        <v>232</v>
      </c>
    </row>
    <row r="6" ht="15.75">
      <c r="A6" s="37"/>
    </row>
    <row r="7" ht="15.75">
      <c r="A7" s="54" t="s">
        <v>152</v>
      </c>
    </row>
    <row r="8" ht="15.75">
      <c r="A8" s="37" t="s">
        <v>153</v>
      </c>
    </row>
    <row r="9" ht="15.75">
      <c r="A9" s="37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A53" sqref="A29:IV53"/>
    </sheetView>
  </sheetViews>
  <sheetFormatPr defaultColWidth="9.140625" defaultRowHeight="15"/>
  <cols>
    <col min="1" max="1" width="86.421875" style="64" customWidth="1"/>
    <col min="2" max="2" width="13.421875" style="64" customWidth="1"/>
    <col min="3" max="3" width="14.7109375" style="39" customWidth="1"/>
    <col min="4" max="4" width="15.421875" style="39" customWidth="1"/>
    <col min="5" max="5" width="15.28125" style="39" customWidth="1"/>
    <col min="6" max="6" width="23.7109375" style="39" customWidth="1"/>
    <col min="7" max="7" width="16.57421875" style="39" customWidth="1"/>
    <col min="8" max="16384" width="9.140625" style="39" customWidth="1"/>
  </cols>
  <sheetData>
    <row r="1" spans="1:6" ht="21.75">
      <c r="A1" s="47" t="s">
        <v>80</v>
      </c>
      <c r="B1" s="41"/>
      <c r="C1" s="53"/>
      <c r="D1" s="67"/>
      <c r="E1" s="68"/>
      <c r="F1" s="53"/>
    </row>
    <row r="2" spans="1:6" ht="21.75">
      <c r="A2" s="58"/>
      <c r="B2" s="58"/>
      <c r="C2" s="53"/>
      <c r="D2" s="67"/>
      <c r="E2" s="68"/>
      <c r="F2" s="53"/>
    </row>
    <row r="3" spans="1:6" ht="15">
      <c r="A3" s="66" t="s">
        <v>103</v>
      </c>
      <c r="B3" s="59"/>
      <c r="C3" s="53"/>
      <c r="D3" s="67"/>
      <c r="E3" s="68"/>
      <c r="F3" s="53"/>
    </row>
    <row r="4" spans="1:6" ht="13.5">
      <c r="A4" s="60"/>
      <c r="B4" s="39"/>
      <c r="C4" s="53"/>
      <c r="D4" s="67"/>
      <c r="E4" s="68"/>
      <c r="F4" s="53"/>
    </row>
    <row r="5" spans="1:6" ht="15">
      <c r="A5" s="57" t="s">
        <v>176</v>
      </c>
      <c r="B5" s="40">
        <v>20493</v>
      </c>
      <c r="C5" s="53"/>
      <c r="D5" s="67"/>
      <c r="E5" s="68"/>
      <c r="F5" s="53"/>
    </row>
    <row r="6" spans="1:6" ht="30">
      <c r="A6" s="57" t="s">
        <v>175</v>
      </c>
      <c r="B6" s="40">
        <v>899179</v>
      </c>
      <c r="C6" s="53"/>
      <c r="D6" s="67"/>
      <c r="E6" s="68"/>
      <c r="F6" s="53"/>
    </row>
    <row r="7" spans="1:6" ht="15">
      <c r="A7" s="62"/>
      <c r="B7" s="39"/>
      <c r="C7" s="53"/>
      <c r="D7" s="67"/>
      <c r="E7" s="68"/>
      <c r="F7" s="53"/>
    </row>
    <row r="8" spans="1:6" ht="15">
      <c r="A8" s="66" t="s">
        <v>200</v>
      </c>
      <c r="B8" s="39"/>
      <c r="C8" s="53"/>
      <c r="D8" s="67"/>
      <c r="E8" s="68"/>
      <c r="F8" s="53"/>
    </row>
    <row r="9" spans="1:6" ht="15">
      <c r="A9" s="57" t="s">
        <v>177</v>
      </c>
      <c r="B9" s="40">
        <v>1468</v>
      </c>
      <c r="C9" s="53"/>
      <c r="D9" s="67"/>
      <c r="E9" s="68"/>
      <c r="F9" s="53"/>
    </row>
    <row r="10" spans="1:2" ht="15">
      <c r="A10" s="57" t="s">
        <v>155</v>
      </c>
      <c r="B10" s="40">
        <v>68497</v>
      </c>
    </row>
    <row r="11" spans="1:2" ht="13.5">
      <c r="A11" s="63"/>
      <c r="B11" s="63"/>
    </row>
    <row r="14" ht="17.25">
      <c r="A14" s="47" t="s">
        <v>178</v>
      </c>
    </row>
    <row r="16" spans="1:7" ht="15">
      <c r="A16" s="48"/>
      <c r="B16" s="200" t="s">
        <v>82</v>
      </c>
      <c r="C16" s="200"/>
      <c r="D16" s="200"/>
      <c r="E16" s="200"/>
      <c r="F16" s="200"/>
      <c r="G16" s="200"/>
    </row>
    <row r="17" spans="1:7" ht="15">
      <c r="A17" s="48" t="s">
        <v>179</v>
      </c>
      <c r="B17" s="173" t="s">
        <v>83</v>
      </c>
      <c r="C17" s="173" t="s">
        <v>84</v>
      </c>
      <c r="D17" s="173" t="s">
        <v>86</v>
      </c>
      <c r="E17" s="173" t="s">
        <v>85</v>
      </c>
      <c r="F17" s="173" t="s">
        <v>87</v>
      </c>
      <c r="G17" s="173" t="s">
        <v>86</v>
      </c>
    </row>
    <row r="18" spans="1:7" ht="15">
      <c r="A18" s="126" t="s">
        <v>93</v>
      </c>
      <c r="B18" s="174">
        <v>32</v>
      </c>
      <c r="C18" s="175">
        <f>B18/$B$27</f>
        <v>0.021798365122615803</v>
      </c>
      <c r="D18" s="174">
        <v>948</v>
      </c>
      <c r="E18" s="174">
        <v>1152</v>
      </c>
      <c r="F18" s="175">
        <f>E18/$E$27</f>
        <v>0.056214317083882304</v>
      </c>
      <c r="G18" s="174">
        <v>32084</v>
      </c>
    </row>
    <row r="19" spans="1:7" ht="15">
      <c r="A19" s="126" t="s">
        <v>95</v>
      </c>
      <c r="B19" s="174">
        <v>43</v>
      </c>
      <c r="C19" s="175">
        <f aca="true" t="shared" si="0" ref="C19:C27">B19/$B$27</f>
        <v>0.029291553133514985</v>
      </c>
      <c r="D19" s="174">
        <v>2774</v>
      </c>
      <c r="E19" s="174">
        <v>506</v>
      </c>
      <c r="F19" s="175">
        <f aca="true" t="shared" si="1" ref="F19:F27">E19/$E$27</f>
        <v>0.024691358024691357</v>
      </c>
      <c r="G19" s="174">
        <v>20679</v>
      </c>
    </row>
    <row r="20" spans="1:7" ht="15">
      <c r="A20" s="126" t="s">
        <v>91</v>
      </c>
      <c r="B20" s="174">
        <v>234</v>
      </c>
      <c r="C20" s="175">
        <f t="shared" si="0"/>
        <v>0.15940054495912806</v>
      </c>
      <c r="D20" s="174">
        <v>26285</v>
      </c>
      <c r="E20" s="174">
        <v>3512</v>
      </c>
      <c r="F20" s="175">
        <f t="shared" si="1"/>
        <v>0.17137559166544675</v>
      </c>
      <c r="G20" s="174">
        <v>261593</v>
      </c>
    </row>
    <row r="21" spans="1:7" ht="15">
      <c r="A21" s="126" t="s">
        <v>90</v>
      </c>
      <c r="B21" s="174">
        <v>547</v>
      </c>
      <c r="C21" s="175">
        <f t="shared" si="0"/>
        <v>0.3726158038147139</v>
      </c>
      <c r="D21" s="174">
        <v>16011</v>
      </c>
      <c r="E21" s="174">
        <v>5617</v>
      </c>
      <c r="F21" s="175">
        <f t="shared" si="1"/>
        <v>0.2740935929341726</v>
      </c>
      <c r="G21" s="174">
        <v>244857</v>
      </c>
    </row>
    <row r="22" spans="1:7" ht="15">
      <c r="A22" s="126" t="s">
        <v>98</v>
      </c>
      <c r="B22" s="174">
        <v>124</v>
      </c>
      <c r="C22" s="175">
        <f t="shared" si="0"/>
        <v>0.08446866485013624</v>
      </c>
      <c r="D22" s="174">
        <v>5830</v>
      </c>
      <c r="E22" s="174">
        <v>1897</v>
      </c>
      <c r="F22" s="175">
        <f t="shared" si="1"/>
        <v>0.09256819401746938</v>
      </c>
      <c r="G22" s="174">
        <v>88169</v>
      </c>
    </row>
    <row r="23" spans="1:7" ht="15">
      <c r="A23" s="126" t="s">
        <v>89</v>
      </c>
      <c r="B23" s="174">
        <v>79</v>
      </c>
      <c r="C23" s="175">
        <f t="shared" si="0"/>
        <v>0.05381471389645776</v>
      </c>
      <c r="D23" s="174">
        <v>3591</v>
      </c>
      <c r="E23" s="174">
        <v>822</v>
      </c>
      <c r="F23" s="175">
        <f t="shared" si="1"/>
        <v>0.04011125750256185</v>
      </c>
      <c r="G23" s="174">
        <v>37675</v>
      </c>
    </row>
    <row r="24" spans="1:7" ht="15">
      <c r="A24" s="126" t="s">
        <v>94</v>
      </c>
      <c r="B24" s="174">
        <v>262</v>
      </c>
      <c r="C24" s="175">
        <f t="shared" si="0"/>
        <v>0.1784741144414169</v>
      </c>
      <c r="D24" s="174">
        <v>8464</v>
      </c>
      <c r="E24" s="174">
        <v>4646</v>
      </c>
      <c r="F24" s="175">
        <f t="shared" si="1"/>
        <v>0.22671156004489337</v>
      </c>
      <c r="G24" s="174">
        <v>140716</v>
      </c>
    </row>
    <row r="25" spans="1:7" ht="15">
      <c r="A25" s="126" t="s">
        <v>96</v>
      </c>
      <c r="B25" s="174">
        <v>12</v>
      </c>
      <c r="C25" s="175">
        <f t="shared" si="0"/>
        <v>0.008174386920980926</v>
      </c>
      <c r="D25" s="174">
        <v>529</v>
      </c>
      <c r="E25" s="174">
        <v>159</v>
      </c>
      <c r="F25" s="175">
        <f t="shared" si="1"/>
        <v>0.007758746889181671</v>
      </c>
      <c r="G25" s="174">
        <v>4249</v>
      </c>
    </row>
    <row r="26" spans="1:7" ht="15">
      <c r="A26" s="126" t="s">
        <v>99</v>
      </c>
      <c r="B26" s="174">
        <v>135</v>
      </c>
      <c r="C26" s="175">
        <f t="shared" si="0"/>
        <v>0.09196185286103542</v>
      </c>
      <c r="D26" s="174">
        <v>4065</v>
      </c>
      <c r="E26" s="174">
        <v>2182</v>
      </c>
      <c r="F26" s="175">
        <f t="shared" si="1"/>
        <v>0.10647538183770068</v>
      </c>
      <c r="G26" s="174">
        <v>69157</v>
      </c>
    </row>
    <row r="27" spans="1:7" ht="15">
      <c r="A27" s="127" t="s">
        <v>97</v>
      </c>
      <c r="B27" s="173">
        <f>SUM(B18:B26)</f>
        <v>1468</v>
      </c>
      <c r="C27" s="175">
        <f t="shared" si="0"/>
        <v>1</v>
      </c>
      <c r="D27" s="143">
        <f>SUM(D18:D26)</f>
        <v>68497</v>
      </c>
      <c r="E27" s="173">
        <f>SUM(E18:E26)</f>
        <v>20493</v>
      </c>
      <c r="F27" s="175">
        <f t="shared" si="1"/>
        <v>1</v>
      </c>
      <c r="G27" s="143">
        <f>SUM(G18:G26)</f>
        <v>899179</v>
      </c>
    </row>
  </sheetData>
  <sheetProtection/>
  <mergeCells count="1">
    <mergeCell ref="B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60.00390625" style="75" customWidth="1"/>
    <col min="2" max="5" width="15.7109375" style="75" customWidth="1"/>
    <col min="6" max="6" width="10.57421875" style="75" customWidth="1"/>
    <col min="7" max="7" width="13.57421875" style="75" customWidth="1"/>
    <col min="8" max="8" width="13.00390625" style="75" customWidth="1"/>
    <col min="9" max="9" width="13.28125" style="75" customWidth="1"/>
    <col min="10" max="10" width="13.8515625" style="75" customWidth="1"/>
    <col min="11" max="13" width="9.140625" style="75" customWidth="1"/>
    <col min="14" max="14" width="13.8515625" style="75" customWidth="1"/>
    <col min="15" max="16384" width="9.140625" style="75" customWidth="1"/>
  </cols>
  <sheetData>
    <row r="1" spans="1:6" ht="17.25">
      <c r="A1" s="47" t="s">
        <v>201</v>
      </c>
      <c r="D1" s="82"/>
      <c r="E1" s="83"/>
      <c r="F1" s="82"/>
    </row>
    <row r="2" spans="1:6" ht="12.75">
      <c r="A2" s="81" t="s">
        <v>202</v>
      </c>
      <c r="D2" s="82"/>
      <c r="E2" s="83"/>
      <c r="F2" s="82"/>
    </row>
    <row r="3" spans="2:5" ht="12.75">
      <c r="B3" s="76"/>
      <c r="C3" s="82"/>
      <c r="D3" s="83"/>
      <c r="E3" s="82"/>
    </row>
    <row r="4" spans="1:5" ht="19.5" customHeight="1">
      <c r="A4" s="44" t="s">
        <v>156</v>
      </c>
      <c r="B4" s="75">
        <v>1852</v>
      </c>
      <c r="C4" s="82"/>
      <c r="D4" s="83"/>
      <c r="E4" s="82"/>
    </row>
    <row r="5" spans="1:5" ht="25.5">
      <c r="A5" s="61" t="s">
        <v>180</v>
      </c>
      <c r="B5" s="75">
        <v>4696</v>
      </c>
      <c r="C5" s="82"/>
      <c r="D5" s="83"/>
      <c r="E5" s="82"/>
    </row>
    <row r="6" spans="1:5" ht="12.75">
      <c r="A6" s="44"/>
      <c r="C6" s="82"/>
      <c r="D6" s="83"/>
      <c r="E6" s="82"/>
    </row>
    <row r="7" spans="1:5" ht="12.75">
      <c r="A7" s="44"/>
      <c r="C7" s="82"/>
      <c r="D7" s="83"/>
      <c r="E7" s="82"/>
    </row>
    <row r="8" spans="1:5" ht="12.75">
      <c r="A8" s="74" t="s">
        <v>181</v>
      </c>
      <c r="B8" s="76"/>
      <c r="C8" s="82"/>
      <c r="D8" s="83"/>
      <c r="E8" s="82"/>
    </row>
    <row r="9" spans="1:5" ht="12.75">
      <c r="A9" s="44" t="s">
        <v>182</v>
      </c>
      <c r="B9" s="76">
        <f>891+574-36</f>
        <v>1429</v>
      </c>
      <c r="C9" s="82"/>
      <c r="D9" s="83"/>
      <c r="E9" s="82"/>
    </row>
    <row r="10" spans="1:5" ht="12.75">
      <c r="A10" s="46" t="s">
        <v>183</v>
      </c>
      <c r="B10" s="70">
        <v>1067</v>
      </c>
      <c r="C10" s="82"/>
      <c r="D10" s="83"/>
      <c r="E10" s="82"/>
    </row>
    <row r="11" spans="1:5" ht="12.75">
      <c r="A11" s="44" t="s">
        <v>104</v>
      </c>
      <c r="B11" s="115">
        <v>2200</v>
      </c>
      <c r="C11" s="82"/>
      <c r="D11" s="82"/>
      <c r="E11" s="82"/>
    </row>
    <row r="12" ht="12.75">
      <c r="B12" s="76"/>
    </row>
    <row r="15" spans="1:2" ht="17.25">
      <c r="A15" s="47" t="s">
        <v>178</v>
      </c>
      <c r="B15" s="77"/>
    </row>
    <row r="16" spans="1:2" ht="12.75">
      <c r="A16" s="77"/>
      <c r="B16" s="77"/>
    </row>
    <row r="17" spans="1:5" ht="15">
      <c r="A17" s="107" t="s">
        <v>202</v>
      </c>
      <c r="B17" s="200" t="s">
        <v>198</v>
      </c>
      <c r="C17" s="200"/>
      <c r="D17" s="200"/>
      <c r="E17" s="200"/>
    </row>
    <row r="18" spans="1:5" ht="26.25">
      <c r="A18" s="80" t="s">
        <v>159</v>
      </c>
      <c r="B18" s="72" t="s">
        <v>157</v>
      </c>
      <c r="C18" s="71" t="s">
        <v>84</v>
      </c>
      <c r="D18" s="72" t="s">
        <v>158</v>
      </c>
      <c r="E18" s="72" t="s">
        <v>84</v>
      </c>
    </row>
    <row r="19" spans="1:5" ht="14.25">
      <c r="A19" s="87" t="s">
        <v>93</v>
      </c>
      <c r="B19" s="111">
        <v>73</v>
      </c>
      <c r="C19" s="84">
        <f aca="true" t="shared" si="0" ref="C19:C27">B19/$B$28</f>
        <v>0.03941684665226782</v>
      </c>
      <c r="D19" s="113">
        <v>178.35235732009926</v>
      </c>
      <c r="E19" s="84">
        <f>D19/$D$28</f>
        <v>0.03797963316015742</v>
      </c>
    </row>
    <row r="20" spans="1:5" ht="14.25">
      <c r="A20" s="87" t="s">
        <v>95</v>
      </c>
      <c r="B20" s="111">
        <v>100</v>
      </c>
      <c r="C20" s="84">
        <f t="shared" si="0"/>
        <v>0.05399568034557235</v>
      </c>
      <c r="D20" s="113">
        <v>222.60794044665013</v>
      </c>
      <c r="E20" s="84">
        <f aca="true" t="shared" si="1" ref="E20:E27">D20/$D$28</f>
        <v>0.04740373518880965</v>
      </c>
    </row>
    <row r="21" spans="1:5" ht="14.25">
      <c r="A21" s="87" t="s">
        <v>91</v>
      </c>
      <c r="B21" s="111">
        <v>355</v>
      </c>
      <c r="C21" s="84">
        <f t="shared" si="0"/>
        <v>0.19168466522678185</v>
      </c>
      <c r="D21" s="113">
        <v>994.3846153846154</v>
      </c>
      <c r="E21" s="84">
        <f t="shared" si="1"/>
        <v>0.21175140872755863</v>
      </c>
    </row>
    <row r="22" spans="1:5" ht="14.25">
      <c r="A22" s="87" t="s">
        <v>90</v>
      </c>
      <c r="B22" s="111">
        <v>437</v>
      </c>
      <c r="C22" s="84">
        <f t="shared" si="0"/>
        <v>0.2359611231101512</v>
      </c>
      <c r="D22" s="113">
        <v>1101.8064516129032</v>
      </c>
      <c r="E22" s="84">
        <f t="shared" si="1"/>
        <v>0.23462658680002196</v>
      </c>
    </row>
    <row r="23" spans="1:5" ht="14.25">
      <c r="A23" s="87" t="s">
        <v>98</v>
      </c>
      <c r="B23" s="111">
        <v>116</v>
      </c>
      <c r="C23" s="84">
        <f t="shared" si="0"/>
        <v>0.06263498920086392</v>
      </c>
      <c r="D23" s="113">
        <v>269.90074441687347</v>
      </c>
      <c r="E23" s="84">
        <f t="shared" si="1"/>
        <v>0.057474604858789066</v>
      </c>
    </row>
    <row r="24" spans="1:5" ht="14.25">
      <c r="A24" s="87" t="s">
        <v>89</v>
      </c>
      <c r="B24" s="111">
        <v>113</v>
      </c>
      <c r="C24" s="84">
        <f t="shared" si="0"/>
        <v>0.06101511879049676</v>
      </c>
      <c r="D24" s="113">
        <v>288.37468982630276</v>
      </c>
      <c r="E24" s="84">
        <f t="shared" si="1"/>
        <v>0.06140857960526038</v>
      </c>
    </row>
    <row r="25" spans="1:5" ht="14.25">
      <c r="A25" s="87" t="s">
        <v>94</v>
      </c>
      <c r="B25" s="111">
        <v>370</v>
      </c>
      <c r="C25" s="84">
        <f t="shared" si="0"/>
        <v>0.19978401727861772</v>
      </c>
      <c r="D25" s="113">
        <v>1017.9677419354839</v>
      </c>
      <c r="E25" s="84">
        <f t="shared" si="1"/>
        <v>0.21677336923668739</v>
      </c>
    </row>
    <row r="26" spans="1:5" ht="14.25">
      <c r="A26" s="87" t="s">
        <v>96</v>
      </c>
      <c r="B26" s="111">
        <v>49</v>
      </c>
      <c r="C26" s="84">
        <f t="shared" si="0"/>
        <v>0.026457883369330453</v>
      </c>
      <c r="D26" s="113">
        <v>78.6575682382134</v>
      </c>
      <c r="E26" s="84">
        <f t="shared" si="1"/>
        <v>0.016749908057541184</v>
      </c>
    </row>
    <row r="27" spans="1:5" ht="14.25">
      <c r="A27" s="87" t="s">
        <v>92</v>
      </c>
      <c r="B27" s="111">
        <v>239</v>
      </c>
      <c r="C27" s="84">
        <f t="shared" si="0"/>
        <v>0.12904967602591794</v>
      </c>
      <c r="D27" s="113">
        <v>543.9478908188586</v>
      </c>
      <c r="E27" s="84">
        <f t="shared" si="1"/>
        <v>0.11583217436517432</v>
      </c>
    </row>
    <row r="28" spans="1:5" ht="14.25">
      <c r="A28" s="73" t="s">
        <v>97</v>
      </c>
      <c r="B28" s="112">
        <v>1852</v>
      </c>
      <c r="C28" s="114">
        <f>SUM(C19:C27)</f>
        <v>1</v>
      </c>
      <c r="D28" s="113">
        <v>4696</v>
      </c>
      <c r="E28" s="114">
        <f>SUM(E19:E27)</f>
        <v>1</v>
      </c>
    </row>
    <row r="29" spans="1:2" ht="12.75">
      <c r="A29" s="77"/>
      <c r="B29" s="77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25">
      <selection activeCell="H16" sqref="H16"/>
    </sheetView>
  </sheetViews>
  <sheetFormatPr defaultColWidth="9.140625" defaultRowHeight="15"/>
  <cols>
    <col min="1" max="1" width="63.140625" style="0" customWidth="1"/>
    <col min="2" max="2" width="15.140625" style="103" customWidth="1"/>
    <col min="3" max="3" width="9.140625" style="103" customWidth="1"/>
    <col min="4" max="4" width="14.57421875" style="103" customWidth="1"/>
    <col min="5" max="5" width="15.140625" style="103" customWidth="1"/>
    <col min="6" max="7" width="9.140625" style="103" customWidth="1"/>
    <col min="8" max="8" width="14.00390625" style="103" customWidth="1"/>
    <col min="9" max="9" width="16.57421875" style="103" customWidth="1"/>
    <col min="10" max="10" width="9.7109375" style="103" customWidth="1"/>
    <col min="11" max="11" width="18.140625" style="103" customWidth="1"/>
  </cols>
  <sheetData>
    <row r="2" ht="17.25">
      <c r="A2" s="85" t="s">
        <v>184</v>
      </c>
    </row>
    <row r="4" ht="14.25" thickBot="1"/>
    <row r="5" spans="1:11" ht="14.25">
      <c r="A5" s="130" t="s">
        <v>202</v>
      </c>
      <c r="B5" s="201" t="s">
        <v>198</v>
      </c>
      <c r="C5" s="202"/>
      <c r="D5" s="202"/>
      <c r="E5" s="203"/>
      <c r="F5" s="204" t="s">
        <v>82</v>
      </c>
      <c r="G5" s="205"/>
      <c r="H5" s="205"/>
      <c r="I5" s="205"/>
      <c r="J5" s="205"/>
      <c r="K5" s="206"/>
    </row>
    <row r="6" spans="1:11" ht="41.25">
      <c r="A6" s="131" t="s">
        <v>159</v>
      </c>
      <c r="B6" s="133" t="s">
        <v>203</v>
      </c>
      <c r="C6" s="79" t="s">
        <v>84</v>
      </c>
      <c r="D6" s="78" t="s">
        <v>158</v>
      </c>
      <c r="E6" s="134" t="s">
        <v>84</v>
      </c>
      <c r="F6" s="89" t="s">
        <v>160</v>
      </c>
      <c r="G6" s="86" t="s">
        <v>84</v>
      </c>
      <c r="H6" s="86" t="s">
        <v>86</v>
      </c>
      <c r="I6" s="88" t="s">
        <v>162</v>
      </c>
      <c r="J6" s="128" t="s">
        <v>161</v>
      </c>
      <c r="K6" s="90" t="s">
        <v>86</v>
      </c>
    </row>
    <row r="7" spans="1:11" ht="14.25">
      <c r="A7" s="135" t="s">
        <v>93</v>
      </c>
      <c r="B7" s="176">
        <v>73</v>
      </c>
      <c r="C7" s="177">
        <v>0.03941684665226782</v>
      </c>
      <c r="D7" s="178">
        <v>178.35235732009926</v>
      </c>
      <c r="E7" s="179">
        <v>0.03797963316015742</v>
      </c>
      <c r="F7" s="137">
        <v>32</v>
      </c>
      <c r="G7" s="129">
        <v>0.021798365122615803</v>
      </c>
      <c r="H7" s="138">
        <v>948</v>
      </c>
      <c r="I7" s="138">
        <v>1152</v>
      </c>
      <c r="J7" s="180">
        <v>0.056214317083882304</v>
      </c>
      <c r="K7" s="139">
        <v>32084</v>
      </c>
    </row>
    <row r="8" spans="1:11" ht="14.25">
      <c r="A8" s="135" t="s">
        <v>95</v>
      </c>
      <c r="B8" s="176">
        <v>100</v>
      </c>
      <c r="C8" s="177">
        <v>0.05399568034557235</v>
      </c>
      <c r="D8" s="178">
        <v>222.60794044665013</v>
      </c>
      <c r="E8" s="179">
        <v>0.04740373518880965</v>
      </c>
      <c r="F8" s="137">
        <v>43</v>
      </c>
      <c r="G8" s="129">
        <v>0.029291553133514985</v>
      </c>
      <c r="H8" s="138">
        <v>2774</v>
      </c>
      <c r="I8" s="138">
        <v>506</v>
      </c>
      <c r="J8" s="180">
        <v>0.024691358024691357</v>
      </c>
      <c r="K8" s="139">
        <v>20679</v>
      </c>
    </row>
    <row r="9" spans="1:11" ht="14.25">
      <c r="A9" s="135" t="s">
        <v>91</v>
      </c>
      <c r="B9" s="176">
        <v>355</v>
      </c>
      <c r="C9" s="177">
        <v>0.19168466522678185</v>
      </c>
      <c r="D9" s="178">
        <v>994.3846153846154</v>
      </c>
      <c r="E9" s="179">
        <v>0.21175140872755863</v>
      </c>
      <c r="F9" s="137">
        <v>234</v>
      </c>
      <c r="G9" s="129">
        <v>0.15940054495912806</v>
      </c>
      <c r="H9" s="138">
        <v>26285</v>
      </c>
      <c r="I9" s="138">
        <v>3512</v>
      </c>
      <c r="J9" s="180">
        <v>0.17137559166544675</v>
      </c>
      <c r="K9" s="139">
        <v>261593</v>
      </c>
    </row>
    <row r="10" spans="1:11" ht="14.25">
      <c r="A10" s="135" t="s">
        <v>90</v>
      </c>
      <c r="B10" s="176">
        <v>437</v>
      </c>
      <c r="C10" s="177">
        <v>0.2359611231101512</v>
      </c>
      <c r="D10" s="178">
        <v>1101.8064516129032</v>
      </c>
      <c r="E10" s="179">
        <v>0.23462658680002196</v>
      </c>
      <c r="F10" s="137">
        <v>547</v>
      </c>
      <c r="G10" s="129">
        <v>0.3726158038147139</v>
      </c>
      <c r="H10" s="138">
        <v>16011</v>
      </c>
      <c r="I10" s="138">
        <v>5617</v>
      </c>
      <c r="J10" s="180">
        <v>0.2740935929341726</v>
      </c>
      <c r="K10" s="139">
        <v>244857</v>
      </c>
    </row>
    <row r="11" spans="1:11" ht="14.25">
      <c r="A11" s="135" t="s">
        <v>98</v>
      </c>
      <c r="B11" s="176">
        <v>116</v>
      </c>
      <c r="C11" s="177">
        <v>0.06263498920086392</v>
      </c>
      <c r="D11" s="178">
        <v>269.90074441687347</v>
      </c>
      <c r="E11" s="179">
        <v>0.057474604858789066</v>
      </c>
      <c r="F11" s="137">
        <v>124</v>
      </c>
      <c r="G11" s="129">
        <v>0.08446866485013624</v>
      </c>
      <c r="H11" s="138">
        <v>5830</v>
      </c>
      <c r="I11" s="138">
        <v>1897</v>
      </c>
      <c r="J11" s="180">
        <v>0.09256819401746938</v>
      </c>
      <c r="K11" s="139">
        <v>88169</v>
      </c>
    </row>
    <row r="12" spans="1:11" ht="14.25">
      <c r="A12" s="135" t="s">
        <v>89</v>
      </c>
      <c r="B12" s="176">
        <v>113</v>
      </c>
      <c r="C12" s="177">
        <v>0.06101511879049676</v>
      </c>
      <c r="D12" s="178">
        <v>288.37468982630276</v>
      </c>
      <c r="E12" s="179">
        <v>0.06140857960526038</v>
      </c>
      <c r="F12" s="137">
        <v>79</v>
      </c>
      <c r="G12" s="129">
        <v>0.05381471389645776</v>
      </c>
      <c r="H12" s="138">
        <v>3591</v>
      </c>
      <c r="I12" s="138">
        <v>822</v>
      </c>
      <c r="J12" s="180">
        <v>0.04011125750256185</v>
      </c>
      <c r="K12" s="139">
        <v>37675</v>
      </c>
    </row>
    <row r="13" spans="1:11" ht="14.25">
      <c r="A13" s="135" t="s">
        <v>94</v>
      </c>
      <c r="B13" s="176">
        <v>370</v>
      </c>
      <c r="C13" s="177">
        <v>0.19978401727861772</v>
      </c>
      <c r="D13" s="178">
        <v>1017.9677419354839</v>
      </c>
      <c r="E13" s="179">
        <v>0.21677336923668739</v>
      </c>
      <c r="F13" s="137">
        <v>262</v>
      </c>
      <c r="G13" s="129">
        <v>0.1784741144414169</v>
      </c>
      <c r="H13" s="138">
        <v>8464</v>
      </c>
      <c r="I13" s="138">
        <v>4646</v>
      </c>
      <c r="J13" s="180">
        <v>0.22671156004489337</v>
      </c>
      <c r="K13" s="139">
        <v>140716</v>
      </c>
    </row>
    <row r="14" spans="1:11" ht="14.25">
      <c r="A14" s="135" t="s">
        <v>96</v>
      </c>
      <c r="B14" s="176">
        <v>49</v>
      </c>
      <c r="C14" s="177">
        <v>0.026457883369330453</v>
      </c>
      <c r="D14" s="178">
        <v>78.6575682382134</v>
      </c>
      <c r="E14" s="179">
        <v>0.016749908057541184</v>
      </c>
      <c r="F14" s="137">
        <v>12</v>
      </c>
      <c r="G14" s="129">
        <v>0.008174386920980926</v>
      </c>
      <c r="H14" s="138">
        <v>529</v>
      </c>
      <c r="I14" s="138">
        <v>159</v>
      </c>
      <c r="J14" s="180">
        <v>0.007758746889181671</v>
      </c>
      <c r="K14" s="139">
        <v>4249</v>
      </c>
    </row>
    <row r="15" spans="1:11" ht="14.25">
      <c r="A15" s="135" t="s">
        <v>92</v>
      </c>
      <c r="B15" s="176">
        <v>239</v>
      </c>
      <c r="C15" s="177">
        <v>0.12904967602591794</v>
      </c>
      <c r="D15" s="178">
        <v>543.9478908188586</v>
      </c>
      <c r="E15" s="179">
        <v>0.11583217436517432</v>
      </c>
      <c r="F15" s="137">
        <v>135</v>
      </c>
      <c r="G15" s="129">
        <v>0.09196185286103542</v>
      </c>
      <c r="H15" s="138">
        <v>4065</v>
      </c>
      <c r="I15" s="138">
        <v>2182</v>
      </c>
      <c r="J15" s="180">
        <v>0.10647538183770068</v>
      </c>
      <c r="K15" s="139">
        <v>69157</v>
      </c>
    </row>
    <row r="16" spans="1:11" ht="14.25" thickBot="1">
      <c r="A16" s="136" t="s">
        <v>97</v>
      </c>
      <c r="B16" s="181">
        <v>1852</v>
      </c>
      <c r="C16" s="182">
        <v>1</v>
      </c>
      <c r="D16" s="183">
        <v>4696</v>
      </c>
      <c r="E16" s="184">
        <v>1</v>
      </c>
      <c r="F16" s="140">
        <v>1468</v>
      </c>
      <c r="G16" s="132">
        <v>1</v>
      </c>
      <c r="H16" s="141">
        <v>68497</v>
      </c>
      <c r="I16" s="141">
        <v>20493</v>
      </c>
      <c r="J16" s="185">
        <v>1</v>
      </c>
      <c r="K16" s="142">
        <v>899179</v>
      </c>
    </row>
  </sheetData>
  <sheetProtection/>
  <mergeCells count="2">
    <mergeCell ref="B5:E5"/>
    <mergeCell ref="F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2"/>
  <sheetViews>
    <sheetView zoomScalePageLayoutView="0" workbookViewId="0" topLeftCell="A79">
      <selection activeCell="B52" sqref="B52:C62"/>
    </sheetView>
  </sheetViews>
  <sheetFormatPr defaultColWidth="25.140625" defaultRowHeight="15"/>
  <cols>
    <col min="1" max="1" width="69.7109375" style="35" customWidth="1"/>
    <col min="2" max="2" width="36.28125" style="35" customWidth="1"/>
    <col min="3" max="3" width="17.8515625" style="56" customWidth="1"/>
    <col min="4" max="4" width="25.140625" style="35" customWidth="1"/>
    <col min="5" max="5" width="25.140625" style="56" customWidth="1"/>
    <col min="6" max="6" width="29.421875" style="35" customWidth="1"/>
    <col min="7" max="16384" width="25.140625" style="35" customWidth="1"/>
  </cols>
  <sheetData>
    <row r="3" ht="17.25">
      <c r="A3" s="36" t="s">
        <v>163</v>
      </c>
    </row>
    <row r="4" ht="17.25">
      <c r="A4" s="36"/>
    </row>
    <row r="5" spans="1:5" ht="15">
      <c r="A5" s="38" t="s">
        <v>164</v>
      </c>
      <c r="E5" s="35"/>
    </row>
    <row r="6" spans="1:5" ht="15">
      <c r="A6" s="91" t="s">
        <v>196</v>
      </c>
      <c r="E6" s="35"/>
    </row>
    <row r="7" spans="1:5" ht="14.25">
      <c r="A7" s="80" t="s">
        <v>121</v>
      </c>
      <c r="B7" s="122" t="s">
        <v>165</v>
      </c>
      <c r="C7" s="117" t="s">
        <v>84</v>
      </c>
      <c r="E7" s="35"/>
    </row>
    <row r="8" spans="1:5" ht="14.25">
      <c r="A8" s="93" t="s">
        <v>90</v>
      </c>
      <c r="B8" s="123">
        <v>5617</v>
      </c>
      <c r="C8" s="119">
        <f aca="true" t="shared" si="0" ref="C8:C16">B8/$B$17</f>
        <v>0.2740935929341726</v>
      </c>
      <c r="E8" s="35"/>
    </row>
    <row r="9" spans="1:5" ht="14.25">
      <c r="A9" s="93" t="s">
        <v>94</v>
      </c>
      <c r="B9" s="123">
        <v>4646</v>
      </c>
      <c r="C9" s="119">
        <f t="shared" si="0"/>
        <v>0.22671156004489337</v>
      </c>
      <c r="E9" s="35"/>
    </row>
    <row r="10" spans="1:5" ht="14.25">
      <c r="A10" s="93" t="s">
        <v>91</v>
      </c>
      <c r="B10" s="123">
        <v>3512</v>
      </c>
      <c r="C10" s="119">
        <f t="shared" si="0"/>
        <v>0.17137559166544675</v>
      </c>
      <c r="E10" s="35"/>
    </row>
    <row r="11" spans="1:5" ht="14.25">
      <c r="A11" s="93" t="s">
        <v>99</v>
      </c>
      <c r="B11" s="123">
        <v>2182</v>
      </c>
      <c r="C11" s="119">
        <f t="shared" si="0"/>
        <v>0.10647538183770068</v>
      </c>
      <c r="E11" s="35"/>
    </row>
    <row r="12" spans="1:5" ht="14.25">
      <c r="A12" s="93" t="s">
        <v>98</v>
      </c>
      <c r="B12" s="123">
        <v>1897</v>
      </c>
      <c r="C12" s="119">
        <f t="shared" si="0"/>
        <v>0.09256819401746938</v>
      </c>
      <c r="E12" s="35"/>
    </row>
    <row r="13" spans="1:5" ht="14.25">
      <c r="A13" s="93" t="s">
        <v>93</v>
      </c>
      <c r="B13" s="123">
        <v>1152</v>
      </c>
      <c r="C13" s="119">
        <f t="shared" si="0"/>
        <v>0.056214317083882304</v>
      </c>
      <c r="E13" s="35"/>
    </row>
    <row r="14" spans="1:5" ht="14.25">
      <c r="A14" s="93" t="s">
        <v>89</v>
      </c>
      <c r="B14" s="123">
        <v>822</v>
      </c>
      <c r="C14" s="119">
        <f t="shared" si="0"/>
        <v>0.04011125750256185</v>
      </c>
      <c r="E14" s="35"/>
    </row>
    <row r="15" spans="1:5" ht="14.25">
      <c r="A15" s="93" t="s">
        <v>95</v>
      </c>
      <c r="B15" s="123">
        <v>506</v>
      </c>
      <c r="C15" s="119">
        <f t="shared" si="0"/>
        <v>0.024691358024691357</v>
      </c>
      <c r="E15" s="35"/>
    </row>
    <row r="16" spans="1:5" ht="14.25">
      <c r="A16" s="93" t="s">
        <v>96</v>
      </c>
      <c r="B16" s="123">
        <v>159</v>
      </c>
      <c r="C16" s="119">
        <f t="shared" si="0"/>
        <v>0.007758746889181671</v>
      </c>
      <c r="E16" s="35"/>
    </row>
    <row r="17" spans="1:5" ht="14.25">
      <c r="A17" s="94"/>
      <c r="B17" s="120">
        <v>20493</v>
      </c>
      <c r="C17" s="124">
        <f>SUM(C8:C16)</f>
        <v>0.9999999999999999</v>
      </c>
      <c r="E17" s="35"/>
    </row>
    <row r="18" ht="14.25">
      <c r="E18" s="35"/>
    </row>
    <row r="19" ht="14.25">
      <c r="E19" s="95"/>
    </row>
    <row r="20" ht="14.25">
      <c r="E20" s="95"/>
    </row>
    <row r="42" ht="15"/>
    <row r="43" ht="15"/>
    <row r="44" ht="15"/>
    <row r="45" ht="15"/>
    <row r="46" ht="15"/>
    <row r="47" ht="15"/>
    <row r="48" ht="15"/>
    <row r="49" ht="15"/>
    <row r="52" spans="1:5" ht="27.75">
      <c r="A52" s="80" t="s">
        <v>121</v>
      </c>
      <c r="B52" s="116" t="s">
        <v>166</v>
      </c>
      <c r="C52" s="117" t="s">
        <v>84</v>
      </c>
      <c r="E52" s="35"/>
    </row>
    <row r="53" spans="1:5" ht="14.25">
      <c r="A53" s="93" t="s">
        <v>90</v>
      </c>
      <c r="B53" s="118">
        <v>571</v>
      </c>
      <c r="C53" s="119">
        <f>B53/$B$62</f>
        <v>0.2595454545454545</v>
      </c>
      <c r="E53" s="35"/>
    </row>
    <row r="54" spans="1:5" ht="14.25">
      <c r="A54" s="93" t="s">
        <v>94</v>
      </c>
      <c r="B54" s="118">
        <v>474</v>
      </c>
      <c r="C54" s="119">
        <f aca="true" t="shared" si="1" ref="C54:C61">B54/$B$62</f>
        <v>0.21545454545454545</v>
      </c>
      <c r="E54" s="35"/>
    </row>
    <row r="55" spans="1:5" ht="14.25">
      <c r="A55" s="93" t="s">
        <v>91</v>
      </c>
      <c r="B55" s="118">
        <v>417</v>
      </c>
      <c r="C55" s="119">
        <f t="shared" si="1"/>
        <v>0.18954545454545454</v>
      </c>
      <c r="E55" s="35"/>
    </row>
    <row r="56" spans="1:5" ht="14.25">
      <c r="A56" s="93" t="s">
        <v>99</v>
      </c>
      <c r="B56" s="118">
        <v>219</v>
      </c>
      <c r="C56" s="119">
        <f t="shared" si="1"/>
        <v>0.09954545454545455</v>
      </c>
      <c r="E56" s="35"/>
    </row>
    <row r="57" spans="1:5" ht="14.25">
      <c r="A57" s="93" t="s">
        <v>98</v>
      </c>
      <c r="B57" s="118">
        <v>213</v>
      </c>
      <c r="C57" s="119">
        <f t="shared" si="1"/>
        <v>0.09681818181818182</v>
      </c>
      <c r="E57" s="35"/>
    </row>
    <row r="58" spans="1:5" ht="14.25">
      <c r="A58" s="93" t="s">
        <v>89</v>
      </c>
      <c r="B58" s="118">
        <v>134</v>
      </c>
      <c r="C58" s="119">
        <f t="shared" si="1"/>
        <v>0.060909090909090906</v>
      </c>
      <c r="E58" s="35"/>
    </row>
    <row r="59" spans="1:5" ht="14.25">
      <c r="A59" s="93" t="s">
        <v>93</v>
      </c>
      <c r="B59" s="118">
        <v>84</v>
      </c>
      <c r="C59" s="119">
        <f t="shared" si="1"/>
        <v>0.038181818181818185</v>
      </c>
      <c r="E59" s="35"/>
    </row>
    <row r="60" spans="1:5" ht="14.25">
      <c r="A60" s="93" t="s">
        <v>95</v>
      </c>
      <c r="B60" s="118">
        <v>59</v>
      </c>
      <c r="C60" s="119">
        <f t="shared" si="1"/>
        <v>0.026818181818181817</v>
      </c>
      <c r="E60" s="35"/>
    </row>
    <row r="61" spans="1:5" ht="14.25">
      <c r="A61" s="93" t="s">
        <v>96</v>
      </c>
      <c r="B61" s="118">
        <v>29</v>
      </c>
      <c r="C61" s="119">
        <f t="shared" si="1"/>
        <v>0.013181818181818182</v>
      </c>
      <c r="E61" s="35"/>
    </row>
    <row r="62" spans="1:5" ht="14.25">
      <c r="A62" s="94"/>
      <c r="B62" s="120">
        <v>2200</v>
      </c>
      <c r="C62" s="121">
        <f>SUM(C53:C61)</f>
        <v>1</v>
      </c>
      <c r="E62" s="35"/>
    </row>
    <row r="94" ht="15"/>
    <row r="95" ht="15"/>
    <row r="96" ht="15"/>
    <row r="97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90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4.25">
      <c r="A3" s="28" t="s">
        <v>111</v>
      </c>
      <c r="B3" t="s">
        <v>112</v>
      </c>
    </row>
    <row r="4" spans="1:5" ht="14.25">
      <c r="A4" s="29"/>
      <c r="B4" s="30">
        <v>1</v>
      </c>
      <c r="E4" s="30">
        <v>1</v>
      </c>
    </row>
    <row r="5" spans="1:6" ht="14.25">
      <c r="A5" s="29" t="s">
        <v>93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4.25">
      <c r="A6" s="29" t="s">
        <v>95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4.25">
      <c r="A7" s="29" t="s">
        <v>91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4.25">
      <c r="A8" s="29" t="s">
        <v>90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4.25">
      <c r="A9" s="29" t="s">
        <v>98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4.25">
      <c r="A10" s="29" t="s">
        <v>89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4.25">
      <c r="A11" s="29" t="s">
        <v>94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4.25">
      <c r="A12" s="29" t="s">
        <v>96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4.25">
      <c r="A13" s="29" t="s">
        <v>99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4.2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25" thickBot="1"/>
    <row r="23" spans="1:4" ht="14.25" thickBot="1">
      <c r="A23" s="15" t="s">
        <v>100</v>
      </c>
      <c r="B23" s="17" t="s">
        <v>106</v>
      </c>
      <c r="C23" s="17" t="s">
        <v>107</v>
      </c>
      <c r="D23" s="32" t="s">
        <v>102</v>
      </c>
    </row>
    <row r="24" spans="1:10" ht="15.75" thickBot="1">
      <c r="A24" s="18" t="s">
        <v>93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5.75" thickBot="1">
      <c r="A25" s="18" t="s">
        <v>95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5.75" thickBot="1">
      <c r="A26" s="18" t="s">
        <v>91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5.75" thickBot="1">
      <c r="A27" s="18" t="s">
        <v>90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5.75" thickBot="1">
      <c r="A28" s="18" t="s">
        <v>98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5.75" thickBot="1">
      <c r="A29" s="18" t="s">
        <v>89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5.75" thickBot="1">
      <c r="A30" s="18" t="s">
        <v>94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5.75" thickBot="1">
      <c r="A31" s="18" t="s">
        <v>96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5.75" thickBot="1">
      <c r="A32" s="18" t="s">
        <v>99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5.75" thickBot="1">
      <c r="A33" s="20" t="s">
        <v>101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105</v>
      </c>
    </row>
    <row r="41" ht="14.25" thickBot="1">
      <c r="A41" s="14"/>
    </row>
    <row r="42" spans="1:7" ht="27" thickBot="1">
      <c r="A42" s="15" t="s">
        <v>100</v>
      </c>
      <c r="B42" s="16" t="s">
        <v>101</v>
      </c>
      <c r="C42" s="17" t="s">
        <v>106</v>
      </c>
      <c r="D42" s="17" t="s">
        <v>107</v>
      </c>
      <c r="E42" s="17" t="s">
        <v>108</v>
      </c>
      <c r="F42" s="17" t="s">
        <v>109</v>
      </c>
      <c r="G42" s="17" t="s">
        <v>110</v>
      </c>
    </row>
    <row r="43" spans="1:7" ht="14.25" thickBot="1">
      <c r="A43" s="18" t="s">
        <v>93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25" thickBot="1">
      <c r="A44" s="18" t="s">
        <v>95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25" thickBot="1">
      <c r="A45" s="18" t="s">
        <v>91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25" thickBot="1">
      <c r="A46" s="18" t="s">
        <v>90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25" thickBot="1">
      <c r="A47" s="18" t="s">
        <v>98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25" thickBot="1">
      <c r="A48" s="18" t="s">
        <v>89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25" thickBot="1">
      <c r="A49" s="18" t="s">
        <v>94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25" thickBot="1">
      <c r="A50" s="18" t="s">
        <v>96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25" thickBot="1">
      <c r="A51" s="18" t="s">
        <v>99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25" thickBot="1">
      <c r="A52" s="20" t="s">
        <v>101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93</v>
      </c>
      <c r="B56" s="8">
        <v>61</v>
      </c>
    </row>
    <row r="57" spans="1:2" ht="15.75">
      <c r="A57" s="7" t="s">
        <v>95</v>
      </c>
      <c r="B57" s="8">
        <v>55</v>
      </c>
    </row>
    <row r="58" spans="1:2" ht="15.75">
      <c r="A58" s="7" t="s">
        <v>91</v>
      </c>
      <c r="B58" s="24">
        <v>347</v>
      </c>
    </row>
    <row r="59" spans="1:2" ht="15.75">
      <c r="A59" s="7" t="s">
        <v>90</v>
      </c>
      <c r="B59" s="24">
        <v>553</v>
      </c>
    </row>
    <row r="60" spans="1:2" ht="15.75">
      <c r="A60" s="7" t="s">
        <v>98</v>
      </c>
      <c r="B60" s="8">
        <v>232</v>
      </c>
    </row>
    <row r="61" spans="1:2" ht="15.75">
      <c r="A61" s="7" t="s">
        <v>89</v>
      </c>
      <c r="B61" s="8">
        <v>123</v>
      </c>
    </row>
    <row r="62" spans="1:2" ht="15.75">
      <c r="A62" s="7" t="s">
        <v>94</v>
      </c>
      <c r="B62" s="8">
        <v>456</v>
      </c>
    </row>
    <row r="63" spans="1:2" ht="15.75">
      <c r="A63" s="9" t="s">
        <v>96</v>
      </c>
      <c r="B63" s="10">
        <v>20</v>
      </c>
    </row>
    <row r="64" spans="1:2" ht="15.75" thickBot="1">
      <c r="A64" s="11" t="s">
        <v>99</v>
      </c>
      <c r="B64" s="12">
        <v>211</v>
      </c>
    </row>
    <row r="65" ht="14.25" thickBot="1"/>
    <row r="66" spans="1:7" ht="27" thickBot="1">
      <c r="A66" s="15" t="s">
        <v>100</v>
      </c>
      <c r="B66" s="16" t="s">
        <v>101</v>
      </c>
      <c r="C66" s="17" t="s">
        <v>106</v>
      </c>
      <c r="D66" s="17" t="s">
        <v>107</v>
      </c>
      <c r="E66" s="17" t="s">
        <v>108</v>
      </c>
      <c r="F66" s="17" t="s">
        <v>109</v>
      </c>
      <c r="G66" s="17" t="s">
        <v>110</v>
      </c>
    </row>
    <row r="67" spans="1:7" ht="14.25" thickBot="1">
      <c r="A67" s="18" t="s">
        <v>93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25" thickBot="1">
      <c r="A68" s="18" t="s">
        <v>95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25" thickBot="1">
      <c r="A69" s="18" t="s">
        <v>91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25" thickBot="1">
      <c r="A70" s="18" t="s">
        <v>90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25" thickBot="1">
      <c r="A71" s="18" t="s">
        <v>98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25" thickBot="1">
      <c r="A72" s="18" t="s">
        <v>89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25" thickBot="1">
      <c r="A73" s="18" t="s">
        <v>94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25" thickBot="1">
      <c r="A74" s="18" t="s">
        <v>96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25" thickBot="1">
      <c r="A75" s="18" t="s">
        <v>99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25" thickBot="1">
      <c r="A76" s="20" t="s">
        <v>101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25" thickBot="1"/>
    <row r="80" spans="1:3" ht="14.25" thickBot="1">
      <c r="A80" s="4" t="s">
        <v>81</v>
      </c>
      <c r="B80" s="5" t="s">
        <v>83</v>
      </c>
      <c r="C80" s="6" t="s">
        <v>85</v>
      </c>
    </row>
    <row r="81" spans="1:3" ht="14.25" thickBot="1">
      <c r="A81" s="1" t="s">
        <v>93</v>
      </c>
      <c r="B81" s="2">
        <v>43</v>
      </c>
      <c r="C81">
        <v>159</v>
      </c>
    </row>
    <row r="82" spans="1:3" ht="14.25" thickBot="1">
      <c r="A82" s="1" t="s">
        <v>95</v>
      </c>
      <c r="B82" s="2">
        <v>46</v>
      </c>
      <c r="C82">
        <v>163</v>
      </c>
    </row>
    <row r="83" spans="1:3" ht="14.25" thickBot="1">
      <c r="A83" s="1" t="s">
        <v>91</v>
      </c>
      <c r="B83" s="2">
        <v>282</v>
      </c>
      <c r="C83">
        <v>845</v>
      </c>
    </row>
    <row r="84" spans="1:3" ht="14.25" thickBot="1">
      <c r="A84" s="1" t="s">
        <v>90</v>
      </c>
      <c r="B84" s="2">
        <v>435</v>
      </c>
      <c r="C84">
        <v>1248</v>
      </c>
    </row>
    <row r="85" spans="1:3" ht="14.25" thickBot="1">
      <c r="A85" s="1" t="s">
        <v>88</v>
      </c>
      <c r="B85" s="2">
        <v>58</v>
      </c>
      <c r="C85">
        <v>515</v>
      </c>
    </row>
    <row r="86" spans="1:3" ht="14.25" thickBot="1">
      <c r="A86" s="1" t="s">
        <v>89</v>
      </c>
      <c r="B86" s="2">
        <v>74</v>
      </c>
      <c r="C86">
        <v>277</v>
      </c>
    </row>
    <row r="87" spans="1:3" ht="14.25" thickBot="1">
      <c r="A87" s="1" t="s">
        <v>94</v>
      </c>
      <c r="B87" s="2">
        <v>305</v>
      </c>
      <c r="C87">
        <v>874</v>
      </c>
    </row>
    <row r="88" spans="1:3" ht="14.25" thickBot="1">
      <c r="A88" s="1" t="s">
        <v>96</v>
      </c>
      <c r="B88" s="2">
        <v>16</v>
      </c>
      <c r="C88">
        <v>45</v>
      </c>
    </row>
    <row r="89" spans="1:3" ht="14.25" thickBot="1">
      <c r="A89" s="1" t="s">
        <v>92</v>
      </c>
      <c r="B89" s="2">
        <v>98</v>
      </c>
      <c r="C89">
        <v>392</v>
      </c>
    </row>
    <row r="90" spans="1:3" ht="15.75" thickBot="1">
      <c r="A90" s="3" t="s">
        <v>97</v>
      </c>
      <c r="B90" s="26">
        <v>1829</v>
      </c>
      <c r="C90" s="27">
        <v>4518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9">
      <selection activeCell="E6" sqref="E6"/>
    </sheetView>
  </sheetViews>
  <sheetFormatPr defaultColWidth="9.140625" defaultRowHeight="15"/>
  <cols>
    <col min="1" max="1" width="17.421875" style="0" customWidth="1"/>
    <col min="2" max="2" width="36.28125" style="0" customWidth="1"/>
    <col min="3" max="3" width="34.7109375" style="0" customWidth="1"/>
  </cols>
  <sheetData>
    <row r="2" spans="1:3" ht="18">
      <c r="A2" s="69" t="s">
        <v>204</v>
      </c>
      <c r="B2" s="97"/>
      <c r="C2" s="97"/>
    </row>
    <row r="3" ht="15">
      <c r="A3" s="96"/>
    </row>
    <row r="4" spans="1:3" ht="14.25">
      <c r="A4" s="79"/>
      <c r="B4" s="79" t="s">
        <v>167</v>
      </c>
      <c r="C4" s="79" t="s">
        <v>185</v>
      </c>
    </row>
    <row r="5" spans="1:3" ht="14.25">
      <c r="A5" s="186">
        <v>2010</v>
      </c>
      <c r="B5" s="186">
        <v>1313</v>
      </c>
      <c r="C5" s="186">
        <v>53607</v>
      </c>
    </row>
    <row r="6" spans="1:3" ht="14.25">
      <c r="A6" s="186">
        <v>2011</v>
      </c>
      <c r="B6" s="186">
        <v>1208</v>
      </c>
      <c r="C6" s="186">
        <v>75161</v>
      </c>
    </row>
    <row r="7" spans="1:3" ht="14.25">
      <c r="A7" s="186">
        <v>2012</v>
      </c>
      <c r="B7" s="186">
        <v>1280</v>
      </c>
      <c r="C7" s="186">
        <v>76326</v>
      </c>
    </row>
    <row r="8" spans="1:3" ht="14.25">
      <c r="A8" s="186">
        <v>2013</v>
      </c>
      <c r="B8" s="186">
        <v>1103</v>
      </c>
      <c r="C8" s="186">
        <v>58793</v>
      </c>
    </row>
    <row r="9" spans="1:3" ht="14.25">
      <c r="A9" s="186">
        <v>2014</v>
      </c>
      <c r="B9" s="187">
        <v>1468</v>
      </c>
      <c r="C9" s="186">
        <v>68497</v>
      </c>
    </row>
    <row r="10" spans="1:3" ht="14.25">
      <c r="A10" s="188"/>
      <c r="B10" s="189"/>
      <c r="C10" s="188"/>
    </row>
    <row r="11" ht="14.25">
      <c r="A11" s="3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2015-04-30T12:23:29Z</dcterms:modified>
  <cp:category/>
  <cp:version/>
  <cp:contentType/>
  <cp:contentStatus/>
</cp:coreProperties>
</file>